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8190" activeTab="0"/>
  </bookViews>
  <sheets>
    <sheet name="Príjmy -návrh" sheetId="1" r:id="rId1"/>
  </sheets>
  <definedNames/>
  <calcPr fullCalcOnLoad="1"/>
</workbook>
</file>

<file path=xl/sharedStrings.xml><?xml version="1.0" encoding="utf-8"?>
<sst xmlns="http://schemas.openxmlformats.org/spreadsheetml/2006/main" count="234" uniqueCount="201">
  <si>
    <t>kód</t>
  </si>
  <si>
    <t>Príjmy bežného rozpočtu (v celých €)</t>
  </si>
  <si>
    <t xml:space="preserve">Skutočnosť </t>
  </si>
  <si>
    <t>Skutočnosť</t>
  </si>
  <si>
    <t>ROZPOČET</t>
  </si>
  <si>
    <t xml:space="preserve">Očakávaná </t>
  </si>
  <si>
    <t>Návrh</t>
  </si>
  <si>
    <t>zdroj</t>
  </si>
  <si>
    <t>podľa ekonomickej klasifikácie</t>
  </si>
  <si>
    <t>skutočnosť</t>
  </si>
  <si>
    <t>ROZPOČTU</t>
  </si>
  <si>
    <t>DAŇOVÉ PRÍJMY</t>
  </si>
  <si>
    <t>Dane z príjmov a kapitálového majetku</t>
  </si>
  <si>
    <t xml:space="preserve">Daň z príjmov fyzických osôb </t>
  </si>
  <si>
    <t xml:space="preserve">Výnos dane z príjmov poukázaný územnej samospráve </t>
  </si>
  <si>
    <t>Dane z majetku</t>
  </si>
  <si>
    <t>Daň z nehnuteľností</t>
  </si>
  <si>
    <t>Daň z pozemkov</t>
  </si>
  <si>
    <t>Daň zo stavieb</t>
  </si>
  <si>
    <t xml:space="preserve">Daň z bytov </t>
  </si>
  <si>
    <t>Domáce dane za tovary a služby</t>
  </si>
  <si>
    <t>Dane za špecifické služby</t>
  </si>
  <si>
    <t>Daň za psa</t>
  </si>
  <si>
    <t>Daň za nevýherné hracie prístroje</t>
  </si>
  <si>
    <t>Daň za predajné automaty</t>
  </si>
  <si>
    <t>Daň za ubytovanie</t>
  </si>
  <si>
    <t>Daň za užívanie verejného priestranstva</t>
  </si>
  <si>
    <t xml:space="preserve">    Umiestnenie predajného zariadenia stánky</t>
  </si>
  <si>
    <t xml:space="preserve">    Umiestnenie predajného zariadenia ostané</t>
  </si>
  <si>
    <t xml:space="preserve">    Zlatomoravecký jarmok</t>
  </si>
  <si>
    <t xml:space="preserve">    Vianočné trhy/ PARKOVNÉ</t>
  </si>
  <si>
    <t xml:space="preserve">    Kolotoče, cirkusy, ostatné</t>
  </si>
  <si>
    <t>Poplatok za komunálne odpady a drobné stavebné odpady</t>
  </si>
  <si>
    <t>Fyzické osoby</t>
  </si>
  <si>
    <t>Právnické osoby</t>
  </si>
  <si>
    <t>Za uloženie odpadu od TSm</t>
  </si>
  <si>
    <t>Poplatok za komunálne odpady a DSO</t>
  </si>
  <si>
    <t>Daň za umiestnenie jadrového zariadenia</t>
  </si>
  <si>
    <t>Dane z povolenia na výkon činnosti</t>
  </si>
  <si>
    <t>Z úhrad za dobývací priestor</t>
  </si>
  <si>
    <t>NEDAŇOVÉ PRÍJMY</t>
  </si>
  <si>
    <t>Príjmy z podnikania a z vlastníctva majetku</t>
  </si>
  <si>
    <t>Príjmy z vlastníctva</t>
  </si>
  <si>
    <t>Príjmy z prenajatých pozemkov</t>
  </si>
  <si>
    <t>Príjmy z prenajatých budov, priestorov a objektov</t>
  </si>
  <si>
    <t xml:space="preserve">Nájomné za nebytové priestory Mesta </t>
  </si>
  <si>
    <t>Nájomné za neodpredané mestské byty - Službyt</t>
  </si>
  <si>
    <t>Nájomné za nebytové priestory - Službyt</t>
  </si>
  <si>
    <t>Administratívne a iné poplatky a platby</t>
  </si>
  <si>
    <t>Administratívne poplatky</t>
  </si>
  <si>
    <t>Ostatné - správne poplatky</t>
  </si>
  <si>
    <t xml:space="preserve">    Výherné prístroje</t>
  </si>
  <si>
    <t>Vydanie rybárskeho lístka</t>
  </si>
  <si>
    <t>Správne poplatky v SOÚ</t>
  </si>
  <si>
    <t>Matrika</t>
  </si>
  <si>
    <t>Overovanie</t>
  </si>
  <si>
    <t>Iné</t>
  </si>
  <si>
    <t>Licencie</t>
  </si>
  <si>
    <t>Pokuty, penále a iné sankcie</t>
  </si>
  <si>
    <t>Za porušenie predpisov, z toho:</t>
  </si>
  <si>
    <t>pokuty - MsP</t>
  </si>
  <si>
    <t>Poplatky a platby z nepriemyselného a náhodného predaja a služieb</t>
  </si>
  <si>
    <t>Poplatky za predaj výrobkov, tovarov a služieb, z toho:</t>
  </si>
  <si>
    <t xml:space="preserve">    príjmy za relácie v mestskom rozhlase</t>
  </si>
  <si>
    <t xml:space="preserve">    príjmy za reklamu v Tekovských novinách</t>
  </si>
  <si>
    <t xml:space="preserve">    príjmy za opatrovateľskú službu v DOS</t>
  </si>
  <si>
    <t xml:space="preserve">    príjmy za knihy, publikácie, tlačivá</t>
  </si>
  <si>
    <t xml:space="preserve">    príjmy za služby v ZOS</t>
  </si>
  <si>
    <t xml:space="preserve">    príjmy za stravu v ZOS</t>
  </si>
  <si>
    <t xml:space="preserve">    príjmy za pranie v MŠ Žit. nábrežie, Štúrova</t>
  </si>
  <si>
    <t>Poplatky za jasle, MŠ a školské zariadenia, z toho:</t>
  </si>
  <si>
    <t xml:space="preserve">    MŠ Žitavské nábrežie</t>
  </si>
  <si>
    <t xml:space="preserve">    MŠ Prílepy</t>
  </si>
  <si>
    <t xml:space="preserve">    MŠ Slnečná</t>
  </si>
  <si>
    <t xml:space="preserve">    MŠ Kalinčiakova</t>
  </si>
  <si>
    <t xml:space="preserve">    MŠ Štúrova</t>
  </si>
  <si>
    <t xml:space="preserve">    Centrum voľného času</t>
  </si>
  <si>
    <t xml:space="preserve">    ŠKD Mojmírova ulica</t>
  </si>
  <si>
    <t xml:space="preserve">    ŠKD Pribinova ulica</t>
  </si>
  <si>
    <t xml:space="preserve">    ŠKD Robotnícka ulica</t>
  </si>
  <si>
    <t xml:space="preserve">    Poplatky za ZUŠ</t>
  </si>
  <si>
    <t>Poplatky za stravné, z toho:</t>
  </si>
  <si>
    <t>ŠJ pri MŠ Žitavské nábrežie</t>
  </si>
  <si>
    <t>ŠJ pri MŠ Žitavské nábrežie - cudzí stravníci</t>
  </si>
  <si>
    <t>ŠJ pri MŠ Prílepy</t>
  </si>
  <si>
    <t>ŠJ pri MŠ Prílepy - cudzí stravníci</t>
  </si>
  <si>
    <t>ŠJ pri MŠ Slnečná</t>
  </si>
  <si>
    <t>ŠJ pri MŠ Slnečná - cudzí stravníci</t>
  </si>
  <si>
    <t>ŠJ pri MŠ Kalinčiakova</t>
  </si>
  <si>
    <t>ŠJ pri MŠ Kalinčiakova - cudzí stravníci</t>
  </si>
  <si>
    <t>ŠJ pri MŠ Štúrova</t>
  </si>
  <si>
    <t>ŠJ pri MŠ Štúrova - cudzí stravníci</t>
  </si>
  <si>
    <t>ŠJ pri ZŠ Mojmírova ulica - cudzí stravníci</t>
  </si>
  <si>
    <t>ŠJ pri ZŠ Pribinova ulica - cudzí stravníci</t>
  </si>
  <si>
    <t>ŠJ pri ZŠ Robotnícka ulica - cudzí stravníci</t>
  </si>
  <si>
    <t>Ďalšie administratívne a iné poplatky a platby</t>
  </si>
  <si>
    <t>Poplatok za znečisťovanie ovzdušia</t>
  </si>
  <si>
    <t>Úroky z tuzemských úverov, pôžičiek a vkladov</t>
  </si>
  <si>
    <t>Z účtov finančného hospodárenia</t>
  </si>
  <si>
    <t>Iné nedaňové príjmy</t>
  </si>
  <si>
    <t xml:space="preserve">Ostatné príjmy </t>
  </si>
  <si>
    <t>Z odvodov z hazardných hier a iných hier</t>
  </si>
  <si>
    <t xml:space="preserve">    výťažok z vkladov stávkových kancelárií</t>
  </si>
  <si>
    <t xml:space="preserve">    výťažok z hazardných hier</t>
  </si>
  <si>
    <t xml:space="preserve">Z dobropisov                                                                                                                                                                                                                                    </t>
  </si>
  <si>
    <t>Príjmy za vodné, stočné od m. č. Prílepy</t>
  </si>
  <si>
    <t>Príjmy za energie od nájomníkov</t>
  </si>
  <si>
    <t>Príjmy za vodné, stočné od nájomníkov</t>
  </si>
  <si>
    <t xml:space="preserve">    iné príjmy z dobropisov</t>
  </si>
  <si>
    <t>Z vratiek</t>
  </si>
  <si>
    <t>GRANTY a TRANSFERY</t>
  </si>
  <si>
    <t>Tuzemské bežné granty a transfery</t>
  </si>
  <si>
    <t>Bežné granty</t>
  </si>
  <si>
    <t>Grant od Recyklačného fondu za separovaný zber</t>
  </si>
  <si>
    <t>Grant od fyzických osôb na soc. služby pre DOS</t>
  </si>
  <si>
    <t>Grant od fyzických osôb na TN</t>
  </si>
  <si>
    <t>Grant od PD Tvrdošovce pre MŠ v meste</t>
  </si>
  <si>
    <t>Grant na detské ihriská, k MDD (kultúra)</t>
  </si>
  <si>
    <t>Grant od Prvej energetickej spoločnosti</t>
  </si>
  <si>
    <t>Grant na Komunitnú sociálnu prácu</t>
  </si>
  <si>
    <t>Grant pre ZŠ Mojmírova, pre CVČ</t>
  </si>
  <si>
    <t>Bežné transfery v rámci verejnej správy</t>
  </si>
  <si>
    <t>Zo štátneho rozpočtu okrem prenes. výkonu ŠS</t>
  </si>
  <si>
    <t>transfer na vojnové hroby</t>
  </si>
  <si>
    <t>transfer na sociálne služby - lekárske posudky</t>
  </si>
  <si>
    <t>transfer na rodinné prídavky</t>
  </si>
  <si>
    <t>transfer na osobitného príjemcu</t>
  </si>
  <si>
    <t>dotácia na povodne</t>
  </si>
  <si>
    <t>dotácia na MsKS</t>
  </si>
  <si>
    <t>dotácia na reštaurovanie kultúrnej pamiatky - ZSm</t>
  </si>
  <si>
    <t>dotácia na výmenu okien v MŠ</t>
  </si>
  <si>
    <t>dotácia na krajské súťaže pre CVČ</t>
  </si>
  <si>
    <t>dotácia na projekt IKT ZŠ Mojmírova</t>
  </si>
  <si>
    <t>dotácia na projekt IKT ZŠ Pribinova</t>
  </si>
  <si>
    <t>dotácia na Aktivačnú činnosť - ESF a spolufin. ŠR</t>
  </si>
  <si>
    <t>dotácia na Komunitnú sociálnu prácu - ESF a spolufin. ŠR</t>
  </si>
  <si>
    <t xml:space="preserve">dotácia z ÚPSVaR pre 10 zamestnaných </t>
  </si>
  <si>
    <t>dotácia na Chránenú dielňu</t>
  </si>
  <si>
    <t>dotácia na sociálne služby pre n.o. Úsmev, Nádej</t>
  </si>
  <si>
    <t>Z rozpočtu vyššieho územného celku</t>
  </si>
  <si>
    <t>dotácia z VUC - jarmok</t>
  </si>
  <si>
    <t>dotácia z VUC - najlepší žiaci</t>
  </si>
  <si>
    <t>dotácia z VUC - kultúra (festival)</t>
  </si>
  <si>
    <t>dotácia z VUC - najlepší športovci</t>
  </si>
  <si>
    <t>Zo štátneho rozpočtu na prenes. výkon ŠS</t>
  </si>
  <si>
    <t>transfer na voľby prez., EP, VÚC, sčít.ob., NR SR</t>
  </si>
  <si>
    <t>transfer na úseku hlásenia pobytu občanov</t>
  </si>
  <si>
    <t>transfer na úseku starostlivosti o život.prostredie</t>
  </si>
  <si>
    <t>transfer na úseku matričnej činnosti</t>
  </si>
  <si>
    <t>transfer na úseku stav.konania a poz.kom. - SOÚ</t>
  </si>
  <si>
    <t>transfer na úseku bývania - ŠFRB</t>
  </si>
  <si>
    <t xml:space="preserve">transfer na Školský úrad                  </t>
  </si>
  <si>
    <t>transfer na sociálne služby pre ZOS</t>
  </si>
  <si>
    <t>transfer na podporu výchovy k stravovacím návykom HN</t>
  </si>
  <si>
    <t>transfer na podporu výchovy k plneniu šk.povinností HN</t>
  </si>
  <si>
    <t>transfer na prenesené kompetencie školstvo - normatív</t>
  </si>
  <si>
    <t>transfer na PK školstvo - dopravné</t>
  </si>
  <si>
    <t>transfer na PK školstvo - vzdelávacie poukazy</t>
  </si>
  <si>
    <t>transfer na PK školstvo - asistent učiteľa</t>
  </si>
  <si>
    <t>transfer na PK škostvo - odchodné</t>
  </si>
  <si>
    <t>transfer na PK škostvo - vzdel.žiakov zo znevýh.prostr.</t>
  </si>
  <si>
    <t>transfer na deti v predškolskom roku - MŠ</t>
  </si>
  <si>
    <t xml:space="preserve">BEŽNÉ  PRÍJMY    S P O L U : </t>
  </si>
  <si>
    <t xml:space="preserve">BEŽNÉ  PRÍJMY  MESTA bez dotácií  S P O L U : </t>
  </si>
  <si>
    <t>Príjmy kapitálového rozpočtu (v celých €)</t>
  </si>
  <si>
    <t>KAPITÁLOVÉ PRÍJMY</t>
  </si>
  <si>
    <t>Príjmy z predaja kapitálových aktív</t>
  </si>
  <si>
    <t>príjem z predaja bytov</t>
  </si>
  <si>
    <t>príjem z predaja budov, stavieb</t>
  </si>
  <si>
    <t>Príjmy z predaja pozemkov a nehmotných aktív</t>
  </si>
  <si>
    <t>príjem z predaja pozemkov</t>
  </si>
  <si>
    <t>Tuzemské kapitálové granty a transfery</t>
  </si>
  <si>
    <t>Kapitálové granty</t>
  </si>
  <si>
    <t>grant na auto od Recyklačného fondu</t>
  </si>
  <si>
    <t>Kapitálové transfery</t>
  </si>
  <si>
    <t xml:space="preserve">dotácia na sociálne služby pre DOS </t>
  </si>
  <si>
    <t>dotácia na projekt ZŠ Pribinova</t>
  </si>
  <si>
    <t xml:space="preserve">dotácia na kamerový systém </t>
  </si>
  <si>
    <t xml:space="preserve">KAPITÁLOVÉ  PRÍJMY    S P O L U : </t>
  </si>
  <si>
    <t xml:space="preserve">KAPITÁLOVÉ  PRÍJMY   bez dotácií   S P O L U : </t>
  </si>
  <si>
    <t>Príjmy finančných operácií (v celých €)</t>
  </si>
  <si>
    <t>PRÍJMY Z OSTATNÝCH FINANČNÝCH OPERÁCIÍ</t>
  </si>
  <si>
    <t>Z realizácie ostatného finančného majetku</t>
  </si>
  <si>
    <t>Príjem z predaja finančného majetku</t>
  </si>
  <si>
    <t>Zostatok prostriedkov z predchádzajúcich rokov</t>
  </si>
  <si>
    <t>kapitálový transfer pre ZOS na sociálne služby</t>
  </si>
  <si>
    <t>bežný transfer pre ZŠ s účelom na dopravu žiakov</t>
  </si>
  <si>
    <t xml:space="preserve">bežný transfer pre MŠ Žit.n.,Kalin. na výmenu okien </t>
  </si>
  <si>
    <t>bežný transfer pre Komunitnú soc. prácu - technika</t>
  </si>
  <si>
    <t xml:space="preserve">grant pre DOS na sociálne služby </t>
  </si>
  <si>
    <t>Prevod prostriedkov z peňažných fondov</t>
  </si>
  <si>
    <t>Z rezervného fondu obce</t>
  </si>
  <si>
    <t>Z ostatných fondov obce - fondu rozvoja bývania</t>
  </si>
  <si>
    <t>PRIJATÉ ÚVERY, POŽIČKY A NÁVRATNÉ FIN. VÝPOMOCI</t>
  </si>
  <si>
    <t>Bankové úvery</t>
  </si>
  <si>
    <t xml:space="preserve">Bankový úver dlhodobý </t>
  </si>
  <si>
    <t xml:space="preserve">PRÍJMOVÉ FINANČNÉ OPERÁCIE    S P O L U : </t>
  </si>
  <si>
    <t>C E L K O M     PRÍJMY</t>
  </si>
  <si>
    <t>bežný transfer pre ZŠ Mojm. s účelom - oprava podlahy</t>
  </si>
  <si>
    <t xml:space="preserve">    príjmy za iné služby, za predaj materiálu</t>
  </si>
  <si>
    <t xml:space="preserve">Príjmová časť návrhu rozpočtu 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</si>
</sst>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[$-41B]d\.\ mmmm\ yyyy"/>
    <numFmt numFmtId="165" formatCode="0.0%"/>
  </numFmts>
  <fonts count="8">
    <font>
      <sz val="10"/>
      <name val="Arial"/>
      <family val="0"/>
    </font>
    <font>
      <b/>
      <sz val="8"/>
      <color indexed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4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shrinkToFit="1"/>
    </xf>
    <xf numFmtId="0" fontId="3" fillId="2" borderId="2" xfId="0" applyFont="1" applyFill="1" applyBorder="1" applyAlignment="1">
      <alignment horizontal="center" shrinkToFit="1"/>
    </xf>
    <xf numFmtId="0" fontId="3" fillId="2" borderId="1" xfId="0" applyFont="1" applyFill="1" applyBorder="1" applyAlignment="1">
      <alignment horizontal="center" shrinkToFit="1"/>
    </xf>
    <xf numFmtId="0" fontId="3" fillId="0" borderId="2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14" fontId="3" fillId="2" borderId="2" xfId="0" applyNumberFormat="1" applyFont="1" applyFill="1" applyBorder="1" applyAlignment="1">
      <alignment horizontal="center"/>
    </xf>
    <xf numFmtId="14" fontId="3" fillId="3" borderId="0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shrinkToFit="1"/>
    </xf>
    <xf numFmtId="0" fontId="3" fillId="5" borderId="2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3" fontId="3" fillId="5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shrinkToFit="1"/>
    </xf>
    <xf numFmtId="0" fontId="2" fillId="2" borderId="6" xfId="0" applyFont="1" applyFill="1" applyBorder="1" applyAlignment="1">
      <alignment horizontal="right"/>
    </xf>
    <xf numFmtId="0" fontId="3" fillId="6" borderId="7" xfId="0" applyFont="1" applyFill="1" applyBorder="1" applyAlignment="1">
      <alignment horizontal="left"/>
    </xf>
    <xf numFmtId="3" fontId="3" fillId="6" borderId="8" xfId="0" applyNumberFormat="1" applyFont="1" applyFill="1" applyBorder="1" applyAlignment="1">
      <alignment/>
    </xf>
    <xf numFmtId="3" fontId="3" fillId="7" borderId="8" xfId="0" applyNumberFormat="1" applyFont="1" applyFill="1" applyBorder="1" applyAlignment="1">
      <alignment/>
    </xf>
    <xf numFmtId="0" fontId="3" fillId="8" borderId="7" xfId="0" applyFont="1" applyFill="1" applyBorder="1" applyAlignment="1">
      <alignment horizontal="right"/>
    </xf>
    <xf numFmtId="3" fontId="3" fillId="8" borderId="9" xfId="0" applyNumberFormat="1" applyFont="1" applyFill="1" applyBorder="1" applyAlignment="1">
      <alignment/>
    </xf>
    <xf numFmtId="3" fontId="3" fillId="8" borderId="10" xfId="0" applyNumberFormat="1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5" fillId="9" borderId="11" xfId="0" applyFont="1" applyFill="1" applyBorder="1" applyAlignment="1">
      <alignment horizontal="left"/>
    </xf>
    <xf numFmtId="3" fontId="5" fillId="9" borderId="11" xfId="0" applyNumberFormat="1" applyFont="1" applyFill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3" xfId="0" applyNumberFormat="1" applyFont="1" applyFill="1" applyBorder="1" applyAlignment="1">
      <alignment horizontal="right"/>
    </xf>
    <xf numFmtId="3" fontId="2" fillId="2" borderId="3" xfId="0" applyNumberFormat="1" applyFont="1" applyFill="1" applyBorder="1" applyAlignment="1">
      <alignment horizontal="right"/>
    </xf>
    <xf numFmtId="3" fontId="2" fillId="4" borderId="3" xfId="0" applyNumberFormat="1" applyFont="1" applyFill="1" applyBorder="1" applyAlignment="1">
      <alignment horizontal="right"/>
    </xf>
    <xf numFmtId="3" fontId="2" fillId="3" borderId="3" xfId="0" applyNumberFormat="1" applyFont="1" applyFill="1" applyBorder="1" applyAlignment="1">
      <alignment horizontal="right"/>
    </xf>
    <xf numFmtId="3" fontId="3" fillId="8" borderId="10" xfId="0" applyNumberFormat="1" applyFont="1" applyFill="1" applyBorder="1" applyAlignment="1">
      <alignment horizontal="right"/>
    </xf>
    <xf numFmtId="0" fontId="3" fillId="0" borderId="12" xfId="0" applyFont="1" applyBorder="1" applyAlignment="1">
      <alignment horizontal="right"/>
    </xf>
    <xf numFmtId="3" fontId="5" fillId="9" borderId="13" xfId="0" applyNumberFormat="1" applyFont="1" applyFill="1" applyBorder="1" applyAlignment="1">
      <alignment horizontal="left"/>
    </xf>
    <xf numFmtId="3" fontId="5" fillId="9" borderId="11" xfId="0" applyNumberFormat="1" applyFont="1" applyFill="1" applyBorder="1" applyAlignment="1">
      <alignment horizontal="right"/>
    </xf>
    <xf numFmtId="3" fontId="2" fillId="0" borderId="14" xfId="0" applyNumberFormat="1" applyFont="1" applyBorder="1" applyAlignment="1">
      <alignment/>
    </xf>
    <xf numFmtId="3" fontId="2" fillId="0" borderId="6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horizontal="right"/>
    </xf>
    <xf numFmtId="3" fontId="2" fillId="4" borderId="6" xfId="0" applyNumberFormat="1" applyFont="1" applyFill="1" applyBorder="1" applyAlignment="1">
      <alignment horizontal="right"/>
    </xf>
    <xf numFmtId="3" fontId="2" fillId="3" borderId="6" xfId="0" applyNumberFormat="1" applyFont="1" applyFill="1" applyBorder="1" applyAlignment="1">
      <alignment horizontal="right"/>
    </xf>
    <xf numFmtId="0" fontId="3" fillId="0" borderId="15" xfId="0" applyFont="1" applyBorder="1" applyAlignment="1">
      <alignment horizontal="right"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Fill="1" applyBorder="1" applyAlignment="1">
      <alignment horizontal="right"/>
    </xf>
    <xf numFmtId="3" fontId="2" fillId="2" borderId="17" xfId="0" applyNumberFormat="1" applyFont="1" applyFill="1" applyBorder="1" applyAlignment="1">
      <alignment horizontal="right"/>
    </xf>
    <xf numFmtId="3" fontId="2" fillId="4" borderId="17" xfId="0" applyNumberFormat="1" applyFont="1" applyFill="1" applyBorder="1" applyAlignment="1">
      <alignment horizontal="right"/>
    </xf>
    <xf numFmtId="3" fontId="2" fillId="3" borderId="17" xfId="0" applyNumberFormat="1" applyFont="1" applyFill="1" applyBorder="1" applyAlignment="1">
      <alignment horizontal="right"/>
    </xf>
    <xf numFmtId="3" fontId="3" fillId="8" borderId="8" xfId="0" applyNumberFormat="1" applyFont="1" applyFill="1" applyBorder="1" applyAlignment="1">
      <alignment horizontal="right"/>
    </xf>
    <xf numFmtId="0" fontId="3" fillId="0" borderId="12" xfId="0" applyFont="1" applyBorder="1" applyAlignment="1">
      <alignment horizontal="left"/>
    </xf>
    <xf numFmtId="3" fontId="5" fillId="9" borderId="11" xfId="0" applyNumberFormat="1" applyFont="1" applyFill="1" applyBorder="1" applyAlignment="1">
      <alignment horizontal="left"/>
    </xf>
    <xf numFmtId="3" fontId="5" fillId="9" borderId="18" xfId="0" applyNumberFormat="1" applyFont="1" applyFill="1" applyBorder="1" applyAlignment="1">
      <alignment horizontal="right"/>
    </xf>
    <xf numFmtId="0" fontId="2" fillId="0" borderId="12" xfId="0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Fill="1" applyBorder="1" applyAlignment="1">
      <alignment horizontal="right"/>
    </xf>
    <xf numFmtId="3" fontId="2" fillId="2" borderId="20" xfId="0" applyNumberFormat="1" applyFont="1" applyFill="1" applyBorder="1" applyAlignment="1">
      <alignment horizontal="right"/>
    </xf>
    <xf numFmtId="3" fontId="2" fillId="4" borderId="20" xfId="0" applyNumberFormat="1" applyFont="1" applyFill="1" applyBorder="1" applyAlignment="1">
      <alignment horizontal="right"/>
    </xf>
    <xf numFmtId="3" fontId="2" fillId="3" borderId="20" xfId="0" applyNumberFormat="1" applyFont="1" applyFill="1" applyBorder="1" applyAlignment="1">
      <alignment horizontal="right"/>
    </xf>
    <xf numFmtId="3" fontId="2" fillId="0" borderId="21" xfId="0" applyNumberFormat="1" applyFont="1" applyBorder="1" applyAlignment="1">
      <alignment/>
    </xf>
    <xf numFmtId="0" fontId="2" fillId="0" borderId="6" xfId="0" applyFont="1" applyBorder="1" applyAlignment="1">
      <alignment/>
    </xf>
    <xf numFmtId="3" fontId="5" fillId="0" borderId="6" xfId="0" applyNumberFormat="1" applyFont="1" applyFill="1" applyBorder="1" applyAlignment="1">
      <alignment horizontal="right"/>
    </xf>
    <xf numFmtId="3" fontId="5" fillId="2" borderId="6" xfId="0" applyNumberFormat="1" applyFont="1" applyFill="1" applyBorder="1" applyAlignment="1">
      <alignment horizontal="right"/>
    </xf>
    <xf numFmtId="3" fontId="5" fillId="4" borderId="6" xfId="0" applyNumberFormat="1" applyFont="1" applyFill="1" applyBorder="1" applyAlignment="1">
      <alignment horizontal="right"/>
    </xf>
    <xf numFmtId="3" fontId="5" fillId="3" borderId="6" xfId="0" applyNumberFormat="1" applyFont="1" applyFill="1" applyBorder="1" applyAlignment="1">
      <alignment horizontal="right"/>
    </xf>
    <xf numFmtId="0" fontId="2" fillId="2" borderId="12" xfId="0" applyFont="1" applyFill="1" applyBorder="1" applyAlignment="1">
      <alignment/>
    </xf>
    <xf numFmtId="3" fontId="6" fillId="0" borderId="6" xfId="0" applyNumberFormat="1" applyFont="1" applyFill="1" applyBorder="1" applyAlignment="1">
      <alignment horizontal="right"/>
    </xf>
    <xf numFmtId="3" fontId="6" fillId="2" borderId="6" xfId="0" applyNumberFormat="1" applyFont="1" applyFill="1" applyBorder="1" applyAlignment="1">
      <alignment horizontal="right"/>
    </xf>
    <xf numFmtId="3" fontId="6" fillId="4" borderId="6" xfId="0" applyNumberFormat="1" applyFont="1" applyFill="1" applyBorder="1" applyAlignment="1">
      <alignment horizontal="right"/>
    </xf>
    <xf numFmtId="3" fontId="6" fillId="3" borderId="6" xfId="0" applyNumberFormat="1" applyFont="1" applyFill="1" applyBorder="1" applyAlignment="1">
      <alignment horizontal="right"/>
    </xf>
    <xf numFmtId="3" fontId="2" fillId="0" borderId="22" xfId="0" applyNumberFormat="1" applyFont="1" applyBorder="1" applyAlignment="1">
      <alignment/>
    </xf>
    <xf numFmtId="3" fontId="5" fillId="9" borderId="20" xfId="0" applyNumberFormat="1" applyFont="1" applyFill="1" applyBorder="1" applyAlignment="1">
      <alignment horizontal="left"/>
    </xf>
    <xf numFmtId="3" fontId="5" fillId="9" borderId="19" xfId="0" applyNumberFormat="1" applyFont="1" applyFill="1" applyBorder="1" applyAlignment="1">
      <alignment horizontal="right"/>
    </xf>
    <xf numFmtId="3" fontId="5" fillId="9" borderId="20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3" fillId="6" borderId="5" xfId="0" applyFont="1" applyFill="1" applyBorder="1" applyAlignment="1">
      <alignment horizontal="left"/>
    </xf>
    <xf numFmtId="3" fontId="3" fillId="6" borderId="1" xfId="0" applyNumberFormat="1" applyFont="1" applyFill="1" applyBorder="1" applyAlignment="1">
      <alignment/>
    </xf>
    <xf numFmtId="3" fontId="3" fillId="9" borderId="11" xfId="0" applyNumberFormat="1" applyFont="1" applyFill="1" applyBorder="1" applyAlignment="1">
      <alignment horizontal="right"/>
    </xf>
    <xf numFmtId="3" fontId="2" fillId="0" borderId="20" xfId="0" applyNumberFormat="1" applyFont="1" applyBorder="1" applyAlignment="1">
      <alignment/>
    </xf>
    <xf numFmtId="0" fontId="2" fillId="0" borderId="13" xfId="0" applyFont="1" applyBorder="1" applyAlignment="1">
      <alignment horizontal="left"/>
    </xf>
    <xf numFmtId="3" fontId="2" fillId="0" borderId="6" xfId="0" applyNumberFormat="1" applyFont="1" applyBorder="1" applyAlignment="1">
      <alignment/>
    </xf>
    <xf numFmtId="0" fontId="2" fillId="2" borderId="14" xfId="0" applyFont="1" applyFill="1" applyBorder="1" applyAlignment="1">
      <alignment horizontal="left"/>
    </xf>
    <xf numFmtId="49" fontId="2" fillId="0" borderId="6" xfId="0" applyNumberFormat="1" applyFont="1" applyBorder="1" applyAlignment="1">
      <alignment/>
    </xf>
    <xf numFmtId="0" fontId="2" fillId="2" borderId="17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3" fillId="0" borderId="5" xfId="0" applyFont="1" applyBorder="1" applyAlignment="1">
      <alignment/>
    </xf>
    <xf numFmtId="3" fontId="5" fillId="9" borderId="23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3" fontId="2" fillId="3" borderId="24" xfId="0" applyNumberFormat="1" applyFont="1" applyFill="1" applyBorder="1" applyAlignment="1">
      <alignment horizontal="right"/>
    </xf>
    <xf numFmtId="3" fontId="2" fillId="4" borderId="14" xfId="0" applyNumberFormat="1" applyFont="1" applyFill="1" applyBorder="1" applyAlignment="1">
      <alignment horizontal="right"/>
    </xf>
    <xf numFmtId="3" fontId="2" fillId="0" borderId="25" xfId="0" applyNumberFormat="1" applyFont="1" applyBorder="1" applyAlignment="1">
      <alignment/>
    </xf>
    <xf numFmtId="3" fontId="2" fillId="0" borderId="25" xfId="0" applyNumberFormat="1" applyFont="1" applyFill="1" applyBorder="1" applyAlignment="1">
      <alignment horizontal="right"/>
    </xf>
    <xf numFmtId="3" fontId="2" fillId="2" borderId="25" xfId="0" applyNumberFormat="1" applyFont="1" applyFill="1" applyBorder="1" applyAlignment="1">
      <alignment horizontal="right"/>
    </xf>
    <xf numFmtId="3" fontId="2" fillId="4" borderId="26" xfId="0" applyNumberFormat="1" applyFont="1" applyFill="1" applyBorder="1" applyAlignment="1">
      <alignment horizontal="right"/>
    </xf>
    <xf numFmtId="3" fontId="2" fillId="4" borderId="13" xfId="0" applyNumberFormat="1" applyFont="1" applyFill="1" applyBorder="1" applyAlignment="1">
      <alignment horizontal="right"/>
    </xf>
    <xf numFmtId="3" fontId="2" fillId="3" borderId="13" xfId="0" applyNumberFormat="1" applyFont="1" applyFill="1" applyBorder="1" applyAlignment="1">
      <alignment horizontal="right"/>
    </xf>
    <xf numFmtId="3" fontId="5" fillId="9" borderId="13" xfId="0" applyNumberFormat="1" applyFont="1" applyFill="1" applyBorder="1" applyAlignment="1">
      <alignment horizontal="right"/>
    </xf>
    <xf numFmtId="49" fontId="2" fillId="0" borderId="20" xfId="0" applyNumberFormat="1" applyFont="1" applyBorder="1" applyAlignment="1">
      <alignment horizontal="right"/>
    </xf>
    <xf numFmtId="3" fontId="2" fillId="3" borderId="27" xfId="0" applyNumberFormat="1" applyFont="1" applyFill="1" applyBorder="1" applyAlignment="1">
      <alignment horizontal="right"/>
    </xf>
    <xf numFmtId="3" fontId="5" fillId="9" borderId="6" xfId="0" applyNumberFormat="1" applyFont="1" applyFill="1" applyBorder="1" applyAlignment="1">
      <alignment horizontal="left"/>
    </xf>
    <xf numFmtId="3" fontId="5" fillId="9" borderId="6" xfId="0" applyNumberFormat="1" applyFont="1" applyFill="1" applyBorder="1" applyAlignment="1">
      <alignment horizontal="right"/>
    </xf>
    <xf numFmtId="3" fontId="5" fillId="9" borderId="14" xfId="0" applyNumberFormat="1" applyFont="1" applyFill="1" applyBorder="1" applyAlignment="1">
      <alignment horizontal="right"/>
    </xf>
    <xf numFmtId="3" fontId="5" fillId="9" borderId="24" xfId="0" applyNumberFormat="1" applyFont="1" applyFill="1" applyBorder="1" applyAlignment="1">
      <alignment horizontal="right"/>
    </xf>
    <xf numFmtId="3" fontId="3" fillId="0" borderId="6" xfId="0" applyNumberFormat="1" applyFont="1" applyBorder="1" applyAlignment="1">
      <alignment/>
    </xf>
    <xf numFmtId="0" fontId="5" fillId="9" borderId="6" xfId="0" applyFont="1" applyFill="1" applyBorder="1" applyAlignment="1">
      <alignment horizontal="right"/>
    </xf>
    <xf numFmtId="0" fontId="5" fillId="9" borderId="14" xfId="0" applyFont="1" applyFill="1" applyBorder="1" applyAlignment="1">
      <alignment horizontal="right"/>
    </xf>
    <xf numFmtId="0" fontId="3" fillId="0" borderId="4" xfId="0" applyFont="1" applyBorder="1" applyAlignment="1">
      <alignment/>
    </xf>
    <xf numFmtId="0" fontId="2" fillId="0" borderId="3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3" fontId="3" fillId="8" borderId="9" xfId="0" applyNumberFormat="1" applyFont="1" applyFill="1" applyBorder="1" applyAlignment="1">
      <alignment horizontal="right"/>
    </xf>
    <xf numFmtId="3" fontId="3" fillId="8" borderId="7" xfId="0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right"/>
    </xf>
    <xf numFmtId="3" fontId="5" fillId="9" borderId="10" xfId="0" applyNumberFormat="1" applyFont="1" applyFill="1" applyBorder="1" applyAlignment="1">
      <alignment horizontal="left"/>
    </xf>
    <xf numFmtId="3" fontId="5" fillId="9" borderId="10" xfId="0" applyNumberFormat="1" applyFont="1" applyFill="1" applyBorder="1" applyAlignment="1">
      <alignment horizontal="right"/>
    </xf>
    <xf numFmtId="3" fontId="5" fillId="9" borderId="9" xfId="0" applyNumberFormat="1" applyFont="1" applyFill="1" applyBorder="1" applyAlignment="1">
      <alignment horizontal="right"/>
    </xf>
    <xf numFmtId="3" fontId="5" fillId="9" borderId="7" xfId="0" applyNumberFormat="1" applyFont="1" applyFill="1" applyBorder="1" applyAlignment="1">
      <alignment horizontal="right"/>
    </xf>
    <xf numFmtId="0" fontId="2" fillId="0" borderId="15" xfId="0" applyFont="1" applyBorder="1" applyAlignment="1">
      <alignment/>
    </xf>
    <xf numFmtId="3" fontId="2" fillId="0" borderId="17" xfId="0" applyNumberFormat="1" applyFont="1" applyBorder="1" applyAlignment="1">
      <alignment/>
    </xf>
    <xf numFmtId="3" fontId="6" fillId="4" borderId="17" xfId="0" applyNumberFormat="1" applyFont="1" applyFill="1" applyBorder="1" applyAlignment="1">
      <alignment horizontal="right"/>
    </xf>
    <xf numFmtId="0" fontId="2" fillId="0" borderId="28" xfId="0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3" fontId="2" fillId="4" borderId="11" xfId="0" applyNumberFormat="1" applyFont="1" applyFill="1" applyBorder="1" applyAlignment="1">
      <alignment horizontal="right"/>
    </xf>
    <xf numFmtId="3" fontId="2" fillId="3" borderId="11" xfId="0" applyNumberFormat="1" applyFont="1" applyFill="1" applyBorder="1" applyAlignment="1">
      <alignment horizontal="right"/>
    </xf>
    <xf numFmtId="3" fontId="2" fillId="4" borderId="25" xfId="0" applyNumberFormat="1" applyFont="1" applyFill="1" applyBorder="1" applyAlignment="1">
      <alignment horizontal="right"/>
    </xf>
    <xf numFmtId="3" fontId="2" fillId="3" borderId="25" xfId="0" applyNumberFormat="1" applyFont="1" applyFill="1" applyBorder="1" applyAlignment="1">
      <alignment horizontal="right"/>
    </xf>
    <xf numFmtId="0" fontId="3" fillId="6" borderId="7" xfId="0" applyFont="1" applyFill="1" applyBorder="1" applyAlignment="1">
      <alignment horizontal="right"/>
    </xf>
    <xf numFmtId="3" fontId="3" fillId="6" borderId="10" xfId="0" applyNumberFormat="1" applyFont="1" applyFill="1" applyBorder="1" applyAlignment="1">
      <alignment horizontal="right"/>
    </xf>
    <xf numFmtId="0" fontId="2" fillId="0" borderId="20" xfId="0" applyFont="1" applyBorder="1" applyAlignment="1">
      <alignment/>
    </xf>
    <xf numFmtId="0" fontId="3" fillId="2" borderId="0" xfId="0" applyFont="1" applyFill="1" applyBorder="1" applyAlignment="1">
      <alignment horizontal="right"/>
    </xf>
    <xf numFmtId="0" fontId="5" fillId="9" borderId="11" xfId="0" applyFont="1" applyFill="1" applyBorder="1" applyAlignment="1">
      <alignment/>
    </xf>
    <xf numFmtId="3" fontId="5" fillId="9" borderId="20" xfId="0" applyNumberFormat="1" applyFont="1" applyFill="1" applyBorder="1" applyAlignment="1">
      <alignment/>
    </xf>
    <xf numFmtId="0" fontId="3" fillId="2" borderId="20" xfId="0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2" borderId="20" xfId="0" applyNumberFormat="1" applyFont="1" applyFill="1" applyBorder="1" applyAlignment="1">
      <alignment/>
    </xf>
    <xf numFmtId="3" fontId="2" fillId="4" borderId="20" xfId="0" applyNumberFormat="1" applyFont="1" applyFill="1" applyBorder="1" applyAlignment="1">
      <alignment/>
    </xf>
    <xf numFmtId="3" fontId="2" fillId="3" borderId="20" xfId="0" applyNumberFormat="1" applyFont="1" applyFill="1" applyBorder="1" applyAlignment="1">
      <alignment/>
    </xf>
    <xf numFmtId="0" fontId="3" fillId="2" borderId="6" xfId="0" applyFont="1" applyFill="1" applyBorder="1" applyAlignment="1">
      <alignment/>
    </xf>
    <xf numFmtId="3" fontId="2" fillId="0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2" fillId="4" borderId="6" xfId="0" applyNumberFormat="1" applyFont="1" applyFill="1" applyBorder="1" applyAlignment="1">
      <alignment/>
    </xf>
    <xf numFmtId="3" fontId="2" fillId="3" borderId="6" xfId="0" applyNumberFormat="1" applyFont="1" applyFill="1" applyBorder="1" applyAlignment="1">
      <alignment/>
    </xf>
    <xf numFmtId="3" fontId="5" fillId="9" borderId="6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3" fontId="6" fillId="0" borderId="20" xfId="0" applyNumberFormat="1" applyFont="1" applyBorder="1" applyAlignment="1">
      <alignment/>
    </xf>
    <xf numFmtId="3" fontId="6" fillId="0" borderId="20" xfId="0" applyNumberFormat="1" applyFont="1" applyFill="1" applyBorder="1" applyAlignment="1">
      <alignment horizontal="right"/>
    </xf>
    <xf numFmtId="3" fontId="6" fillId="4" borderId="20" xfId="0" applyNumberFormat="1" applyFont="1" applyFill="1" applyBorder="1" applyAlignment="1">
      <alignment horizontal="right"/>
    </xf>
    <xf numFmtId="3" fontId="6" fillId="3" borderId="20" xfId="0" applyNumberFormat="1" applyFont="1" applyFill="1" applyBorder="1" applyAlignment="1">
      <alignment horizontal="right"/>
    </xf>
    <xf numFmtId="3" fontId="6" fillId="0" borderId="6" xfId="0" applyNumberFormat="1" applyFont="1" applyFill="1" applyBorder="1" applyAlignment="1">
      <alignment horizontal="left"/>
    </xf>
    <xf numFmtId="3" fontId="5" fillId="2" borderId="20" xfId="0" applyNumberFormat="1" applyFont="1" applyFill="1" applyBorder="1" applyAlignment="1">
      <alignment horizontal="left"/>
    </xf>
    <xf numFmtId="3" fontId="5" fillId="2" borderId="6" xfId="0" applyNumberFormat="1" applyFont="1" applyFill="1" applyBorder="1" applyAlignment="1">
      <alignment horizontal="left"/>
    </xf>
    <xf numFmtId="3" fontId="5" fillId="2" borderId="25" xfId="0" applyNumberFormat="1" applyFont="1" applyFill="1" applyBorder="1" applyAlignment="1">
      <alignment horizontal="left"/>
    </xf>
    <xf numFmtId="0" fontId="2" fillId="0" borderId="17" xfId="0" applyFont="1" applyBorder="1" applyAlignment="1">
      <alignment/>
    </xf>
    <xf numFmtId="3" fontId="3" fillId="6" borderId="10" xfId="0" applyNumberFormat="1" applyFont="1" applyFill="1" applyBorder="1" applyAlignment="1">
      <alignment horizontal="center"/>
    </xf>
    <xf numFmtId="0" fontId="2" fillId="5" borderId="29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6" borderId="10" xfId="0" applyFont="1" applyFill="1" applyBorder="1" applyAlignment="1">
      <alignment horizontal="left"/>
    </xf>
    <xf numFmtId="0" fontId="5" fillId="9" borderId="6" xfId="0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horizontal="right"/>
    </xf>
    <xf numFmtId="3" fontId="2" fillId="4" borderId="2" xfId="0" applyNumberFormat="1" applyFont="1" applyFill="1" applyBorder="1" applyAlignment="1">
      <alignment horizontal="right"/>
    </xf>
    <xf numFmtId="3" fontId="2" fillId="3" borderId="2" xfId="0" applyNumberFormat="1" applyFont="1" applyFill="1" applyBorder="1" applyAlignment="1">
      <alignment horizontal="right"/>
    </xf>
    <xf numFmtId="0" fontId="3" fillId="8" borderId="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9" borderId="20" xfId="0" applyFont="1" applyFill="1" applyBorder="1" applyAlignment="1">
      <alignment horizontal="left"/>
    </xf>
    <xf numFmtId="3" fontId="7" fillId="0" borderId="20" xfId="0" applyNumberFormat="1" applyFont="1" applyFill="1" applyBorder="1" applyAlignment="1">
      <alignment horizontal="right"/>
    </xf>
    <xf numFmtId="0" fontId="2" fillId="2" borderId="25" xfId="0" applyFont="1" applyFill="1" applyBorder="1" applyAlignment="1">
      <alignment horizontal="right"/>
    </xf>
    <xf numFmtId="0" fontId="2" fillId="0" borderId="25" xfId="0" applyFont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3" fontId="2" fillId="4" borderId="12" xfId="0" applyNumberFormat="1" applyFont="1" applyFill="1" applyBorder="1" applyAlignment="1">
      <alignment horizontal="right"/>
    </xf>
    <xf numFmtId="3" fontId="3" fillId="6" borderId="7" xfId="0" applyNumberFormat="1" applyFont="1" applyFill="1" applyBorder="1" applyAlignment="1">
      <alignment horizontal="right"/>
    </xf>
    <xf numFmtId="3" fontId="3" fillId="6" borderId="28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3" fontId="5" fillId="9" borderId="23" xfId="0" applyNumberFormat="1" applyFont="1" applyFill="1" applyBorder="1" applyAlignment="1">
      <alignment/>
    </xf>
    <xf numFmtId="3" fontId="5" fillId="9" borderId="30" xfId="0" applyNumberFormat="1" applyFont="1" applyFill="1" applyBorder="1" applyAlignment="1">
      <alignment/>
    </xf>
    <xf numFmtId="3" fontId="2" fillId="2" borderId="20" xfId="0" applyNumberFormat="1" applyFont="1" applyFill="1" applyBorder="1" applyAlignment="1">
      <alignment/>
    </xf>
    <xf numFmtId="3" fontId="2" fillId="4" borderId="13" xfId="0" applyNumberFormat="1" applyFont="1" applyFill="1" applyBorder="1" applyAlignment="1">
      <alignment/>
    </xf>
    <xf numFmtId="3" fontId="2" fillId="3" borderId="13" xfId="0" applyNumberFormat="1" applyFont="1" applyFill="1" applyBorder="1" applyAlignment="1">
      <alignment/>
    </xf>
    <xf numFmtId="3" fontId="2" fillId="4" borderId="31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3" fontId="2" fillId="0" borderId="20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3" fontId="5" fillId="9" borderId="27" xfId="0" applyNumberFormat="1" applyFont="1" applyFill="1" applyBorder="1" applyAlignment="1">
      <alignment horizontal="right"/>
    </xf>
    <xf numFmtId="0" fontId="2" fillId="0" borderId="8" xfId="0" applyFont="1" applyBorder="1" applyAlignment="1">
      <alignment/>
    </xf>
    <xf numFmtId="3" fontId="2" fillId="0" borderId="17" xfId="0" applyNumberFormat="1" applyFont="1" applyBorder="1" applyAlignment="1">
      <alignment horizontal="right"/>
    </xf>
    <xf numFmtId="3" fontId="2" fillId="3" borderId="15" xfId="0" applyNumberFormat="1" applyFont="1" applyFill="1" applyBorder="1" applyAlignment="1">
      <alignment horizontal="right"/>
    </xf>
    <xf numFmtId="0" fontId="2" fillId="0" borderId="11" xfId="0" applyFont="1" applyBorder="1" applyAlignment="1">
      <alignment/>
    </xf>
    <xf numFmtId="3" fontId="2" fillId="0" borderId="25" xfId="0" applyNumberFormat="1" applyFont="1" applyBorder="1" applyAlignment="1">
      <alignment horizontal="right"/>
    </xf>
    <xf numFmtId="0" fontId="2" fillId="0" borderId="9" xfId="0" applyFont="1" applyFill="1" applyBorder="1" applyAlignment="1">
      <alignment/>
    </xf>
    <xf numFmtId="3" fontId="3" fillId="0" borderId="7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0" fontId="4" fillId="2" borderId="0" xfId="0" applyFont="1" applyFill="1" applyAlignment="1">
      <alignment/>
    </xf>
    <xf numFmtId="0" fontId="2" fillId="5" borderId="12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5" borderId="8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3" borderId="0" xfId="0" applyFont="1" applyFill="1" applyAlignment="1">
      <alignment/>
    </xf>
    <xf numFmtId="0" fontId="2" fillId="2" borderId="20" xfId="0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3" fontId="3" fillId="7" borderId="3" xfId="0" applyNumberFormat="1" applyFont="1" applyFill="1" applyBorder="1" applyAlignment="1">
      <alignment/>
    </xf>
    <xf numFmtId="3" fontId="3" fillId="8" borderId="3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horizontal="right"/>
    </xf>
    <xf numFmtId="0" fontId="2" fillId="4" borderId="3" xfId="0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26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3" fontId="2" fillId="0" borderId="16" xfId="0" applyNumberFormat="1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3" fontId="6" fillId="0" borderId="17" xfId="0" applyNumberFormat="1" applyFont="1" applyFill="1" applyBorder="1" applyAlignment="1">
      <alignment horizontal="right"/>
    </xf>
    <xf numFmtId="3" fontId="2" fillId="3" borderId="14" xfId="0" applyNumberFormat="1" applyFont="1" applyFill="1" applyBorder="1" applyAlignment="1">
      <alignment horizontal="right"/>
    </xf>
    <xf numFmtId="3" fontId="2" fillId="3" borderId="26" xfId="0" applyNumberFormat="1" applyFont="1" applyFill="1" applyBorder="1" applyAlignment="1">
      <alignment horizontal="right"/>
    </xf>
    <xf numFmtId="3" fontId="2" fillId="3" borderId="16" xfId="0" applyNumberFormat="1" applyFont="1" applyFill="1" applyBorder="1" applyAlignment="1">
      <alignment horizontal="right"/>
    </xf>
    <xf numFmtId="3" fontId="2" fillId="3" borderId="5" xfId="0" applyNumberFormat="1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0" fontId="7" fillId="0" borderId="32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6" fillId="0" borderId="14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5" fillId="9" borderId="21" xfId="0" applyFont="1" applyFill="1" applyBorder="1" applyAlignment="1">
      <alignment horizontal="left"/>
    </xf>
    <xf numFmtId="0" fontId="5" fillId="9" borderId="14" xfId="0" applyFont="1" applyFill="1" applyBorder="1" applyAlignment="1">
      <alignment horizontal="left"/>
    </xf>
    <xf numFmtId="0" fontId="5" fillId="9" borderId="24" xfId="0" applyFont="1" applyFill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left"/>
    </xf>
    <xf numFmtId="0" fontId="5" fillId="9" borderId="23" xfId="0" applyFont="1" applyFill="1" applyBorder="1" applyAlignment="1">
      <alignment horizontal="left"/>
    </xf>
    <xf numFmtId="0" fontId="5" fillId="9" borderId="35" xfId="0" applyFont="1" applyFill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3" fillId="0" borderId="3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left" indent="3"/>
    </xf>
    <xf numFmtId="0" fontId="2" fillId="6" borderId="37" xfId="0" applyFont="1" applyFill="1" applyBorder="1" applyAlignment="1">
      <alignment horizontal="left" indent="3"/>
    </xf>
    <xf numFmtId="0" fontId="2" fillId="6" borderId="7" xfId="0" applyFont="1" applyFill="1" applyBorder="1" applyAlignment="1">
      <alignment horizontal="left" indent="3"/>
    </xf>
    <xf numFmtId="0" fontId="3" fillId="6" borderId="38" xfId="0" applyFont="1" applyFill="1" applyBorder="1" applyAlignment="1">
      <alignment/>
    </xf>
    <xf numFmtId="0" fontId="2" fillId="6" borderId="5" xfId="0" applyFont="1" applyFill="1" applyBorder="1" applyAlignment="1">
      <alignment/>
    </xf>
    <xf numFmtId="0" fontId="2" fillId="6" borderId="28" xfId="0" applyFont="1" applyFill="1" applyBorder="1" applyAlignment="1">
      <alignment/>
    </xf>
    <xf numFmtId="0" fontId="5" fillId="9" borderId="21" xfId="0" applyFont="1" applyFill="1" applyBorder="1" applyAlignment="1">
      <alignment horizontal="left" shrinkToFit="1"/>
    </xf>
    <xf numFmtId="0" fontId="5" fillId="9" borderId="14" xfId="0" applyFont="1" applyFill="1" applyBorder="1" applyAlignment="1">
      <alignment horizontal="left" shrinkToFit="1"/>
    </xf>
    <xf numFmtId="0" fontId="5" fillId="9" borderId="24" xfId="0" applyFont="1" applyFill="1" applyBorder="1" applyAlignment="1">
      <alignment horizontal="left" shrinkToFit="1"/>
    </xf>
    <xf numFmtId="0" fontId="2" fillId="0" borderId="4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7" fillId="0" borderId="27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/>
    </xf>
    <xf numFmtId="0" fontId="2" fillId="0" borderId="14" xfId="0" applyFont="1" applyBorder="1" applyAlignment="1">
      <alignment horizontal="left" shrinkToFit="1"/>
    </xf>
    <xf numFmtId="0" fontId="2" fillId="2" borderId="1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5" fillId="9" borderId="18" xfId="0" applyFont="1" applyFill="1" applyBorder="1" applyAlignment="1">
      <alignment/>
    </xf>
    <xf numFmtId="0" fontId="5" fillId="9" borderId="23" xfId="0" applyFont="1" applyFill="1" applyBorder="1" applyAlignment="1">
      <alignment/>
    </xf>
    <xf numFmtId="0" fontId="5" fillId="9" borderId="35" xfId="0" applyFont="1" applyFill="1" applyBorder="1" applyAlignment="1">
      <alignment/>
    </xf>
    <xf numFmtId="0" fontId="5" fillId="9" borderId="21" xfId="0" applyFont="1" applyFill="1" applyBorder="1" applyAlignment="1">
      <alignment/>
    </xf>
    <xf numFmtId="0" fontId="5" fillId="9" borderId="14" xfId="0" applyFont="1" applyFill="1" applyBorder="1" applyAlignment="1">
      <alignment/>
    </xf>
    <xf numFmtId="0" fontId="5" fillId="9" borderId="24" xfId="0" applyFont="1" applyFill="1" applyBorder="1" applyAlignment="1">
      <alignment/>
    </xf>
    <xf numFmtId="0" fontId="5" fillId="9" borderId="19" xfId="0" applyFont="1" applyFill="1" applyBorder="1" applyAlignment="1">
      <alignment/>
    </xf>
    <xf numFmtId="0" fontId="5" fillId="9" borderId="13" xfId="0" applyFont="1" applyFill="1" applyBorder="1" applyAlignment="1">
      <alignment/>
    </xf>
    <xf numFmtId="0" fontId="5" fillId="9" borderId="27" xfId="0" applyFont="1" applyFill="1" applyBorder="1" applyAlignment="1">
      <alignment/>
    </xf>
    <xf numFmtId="0" fontId="6" fillId="0" borderId="13" xfId="0" applyFont="1" applyBorder="1" applyAlignment="1">
      <alignment/>
    </xf>
    <xf numFmtId="0" fontId="7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3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7" fillId="2" borderId="14" xfId="0" applyFont="1" applyFill="1" applyBorder="1" applyAlignment="1">
      <alignment horizontal="left"/>
    </xf>
    <xf numFmtId="0" fontId="2" fillId="0" borderId="39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40" xfId="0" applyFont="1" applyBorder="1" applyAlignment="1">
      <alignment/>
    </xf>
    <xf numFmtId="0" fontId="3" fillId="6" borderId="9" xfId="0" applyFont="1" applyFill="1" applyBorder="1" applyAlignment="1">
      <alignment/>
    </xf>
    <xf numFmtId="0" fontId="3" fillId="6" borderId="37" xfId="0" applyFont="1" applyFill="1" applyBorder="1" applyAlignment="1">
      <alignment/>
    </xf>
    <xf numFmtId="0" fontId="3" fillId="6" borderId="7" xfId="0" applyFont="1" applyFill="1" applyBorder="1" applyAlignment="1">
      <alignment/>
    </xf>
    <xf numFmtId="0" fontId="3" fillId="8" borderId="9" xfId="0" applyFont="1" applyFill="1" applyBorder="1" applyAlignment="1">
      <alignment/>
    </xf>
    <xf numFmtId="0" fontId="3" fillId="8" borderId="37" xfId="0" applyFont="1" applyFill="1" applyBorder="1" applyAlignment="1">
      <alignment/>
    </xf>
    <xf numFmtId="0" fontId="3" fillId="8" borderId="7" xfId="0" applyFont="1" applyFill="1" applyBorder="1" applyAlignment="1">
      <alignment/>
    </xf>
    <xf numFmtId="0" fontId="5" fillId="9" borderId="41" xfId="0" applyFont="1" applyFill="1" applyBorder="1" applyAlignment="1">
      <alignment horizontal="left"/>
    </xf>
    <xf numFmtId="0" fontId="5" fillId="9" borderId="42" xfId="0" applyFont="1" applyFill="1" applyBorder="1" applyAlignment="1">
      <alignment horizontal="left"/>
    </xf>
    <xf numFmtId="0" fontId="5" fillId="9" borderId="43" xfId="0" applyFont="1" applyFill="1" applyBorder="1" applyAlignment="1">
      <alignment horizontal="left"/>
    </xf>
    <xf numFmtId="0" fontId="6" fillId="0" borderId="21" xfId="0" applyFont="1" applyBorder="1" applyAlignment="1">
      <alignment horizontal="left" indent="1"/>
    </xf>
    <xf numFmtId="0" fontId="6" fillId="0" borderId="14" xfId="0" applyFont="1" applyBorder="1" applyAlignment="1">
      <alignment horizontal="left" indent="1"/>
    </xf>
    <xf numFmtId="0" fontId="6" fillId="0" borderId="24" xfId="0" applyFont="1" applyBorder="1" applyAlignment="1">
      <alignment horizontal="left" indent="1"/>
    </xf>
    <xf numFmtId="0" fontId="6" fillId="0" borderId="21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24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7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4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35" xfId="0" applyFont="1" applyBorder="1" applyAlignment="1">
      <alignment/>
    </xf>
    <xf numFmtId="0" fontId="5" fillId="9" borderId="9" xfId="0" applyFont="1" applyFill="1" applyBorder="1" applyAlignment="1">
      <alignment/>
    </xf>
    <xf numFmtId="0" fontId="5" fillId="9" borderId="37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6" fillId="0" borderId="32" xfId="0" applyFont="1" applyBorder="1" applyAlignment="1">
      <alignment horizontal="left" indent="1"/>
    </xf>
    <xf numFmtId="0" fontId="6" fillId="0" borderId="33" xfId="0" applyFont="1" applyBorder="1" applyAlignment="1">
      <alignment horizontal="left" indent="1"/>
    </xf>
    <xf numFmtId="0" fontId="6" fillId="0" borderId="34" xfId="0" applyFont="1" applyBorder="1" applyAlignment="1">
      <alignment horizontal="left" indent="1"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6" fillId="0" borderId="26" xfId="0" applyFont="1" applyBorder="1" applyAlignment="1">
      <alignment horizontal="left" indent="1"/>
    </xf>
    <xf numFmtId="0" fontId="6" fillId="0" borderId="26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5" fillId="9" borderId="14" xfId="0" applyFont="1" applyFill="1" applyBorder="1" applyAlignment="1">
      <alignment shrinkToFit="1"/>
    </xf>
    <xf numFmtId="0" fontId="2" fillId="0" borderId="19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2" fillId="2" borderId="21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left"/>
    </xf>
    <xf numFmtId="0" fontId="6" fillId="2" borderId="21" xfId="0" applyFont="1" applyFill="1" applyBorder="1" applyAlignment="1">
      <alignment horizontal="left"/>
    </xf>
    <xf numFmtId="0" fontId="6" fillId="2" borderId="14" xfId="0" applyFont="1" applyFill="1" applyBorder="1" applyAlignment="1">
      <alignment horizontal="left"/>
    </xf>
    <xf numFmtId="0" fontId="6" fillId="2" borderId="24" xfId="0" applyFont="1" applyFill="1" applyBorder="1" applyAlignment="1">
      <alignment horizontal="left"/>
    </xf>
    <xf numFmtId="0" fontId="2" fillId="0" borderId="21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1" xfId="0" applyFont="1" applyBorder="1" applyAlignment="1">
      <alignment shrinkToFit="1"/>
    </xf>
    <xf numFmtId="0" fontId="2" fillId="0" borderId="14" xfId="0" applyFont="1" applyBorder="1" applyAlignment="1">
      <alignment shrinkToFit="1"/>
    </xf>
    <xf numFmtId="0" fontId="2" fillId="0" borderId="24" xfId="0" applyFont="1" applyBorder="1" applyAlignment="1">
      <alignment shrinkToFit="1"/>
    </xf>
    <xf numFmtId="0" fontId="6" fillId="0" borderId="41" xfId="0" applyFont="1" applyBorder="1" applyAlignment="1">
      <alignment horizontal="left" indent="1"/>
    </xf>
    <xf numFmtId="0" fontId="6" fillId="0" borderId="42" xfId="0" applyFont="1" applyBorder="1" applyAlignment="1">
      <alignment horizontal="left" indent="1"/>
    </xf>
    <xf numFmtId="0" fontId="6" fillId="0" borderId="43" xfId="0" applyFont="1" applyBorder="1" applyAlignment="1">
      <alignment horizontal="left" indent="1"/>
    </xf>
    <xf numFmtId="0" fontId="6" fillId="0" borderId="21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2" fillId="2" borderId="14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2" fillId="2" borderId="27" xfId="0" applyFont="1" applyFill="1" applyBorder="1" applyAlignment="1">
      <alignment/>
    </xf>
    <xf numFmtId="0" fontId="2" fillId="2" borderId="26" xfId="0" applyFont="1" applyFill="1" applyBorder="1" applyAlignment="1">
      <alignment/>
    </xf>
    <xf numFmtId="0" fontId="2" fillId="2" borderId="36" xfId="0" applyFont="1" applyFill="1" applyBorder="1" applyAlignment="1">
      <alignment/>
    </xf>
    <xf numFmtId="0" fontId="5" fillId="9" borderId="18" xfId="0" applyFont="1" applyFill="1" applyBorder="1" applyAlignment="1">
      <alignment shrinkToFit="1"/>
    </xf>
    <xf numFmtId="0" fontId="5" fillId="9" borderId="23" xfId="0" applyFont="1" applyFill="1" applyBorder="1" applyAlignment="1">
      <alignment shrinkToFit="1"/>
    </xf>
    <xf numFmtId="0" fontId="5" fillId="9" borderId="35" xfId="0" applyFont="1" applyFill="1" applyBorder="1" applyAlignment="1">
      <alignment shrinkToFit="1"/>
    </xf>
    <xf numFmtId="0" fontId="2" fillId="0" borderId="15" xfId="0" applyFont="1" applyBorder="1" applyAlignment="1">
      <alignment/>
    </xf>
    <xf numFmtId="0" fontId="3" fillId="7" borderId="9" xfId="0" applyFont="1" applyFill="1" applyBorder="1" applyAlignment="1">
      <alignment/>
    </xf>
    <xf numFmtId="0" fontId="3" fillId="7" borderId="37" xfId="0" applyFont="1" applyFill="1" applyBorder="1" applyAlignment="1">
      <alignment/>
    </xf>
    <xf numFmtId="0" fontId="3" fillId="7" borderId="7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2" fillId="5" borderId="9" xfId="0" applyFont="1" applyFill="1" applyBorder="1" applyAlignment="1">
      <alignment/>
    </xf>
    <xf numFmtId="0" fontId="2" fillId="5" borderId="37" xfId="0" applyFont="1" applyFill="1" applyBorder="1" applyAlignment="1">
      <alignment/>
    </xf>
    <xf numFmtId="0" fontId="2" fillId="5" borderId="28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4"/>
  <sheetViews>
    <sheetView tabSelected="1" workbookViewId="0" topLeftCell="A1">
      <selection activeCell="F207" sqref="F207"/>
    </sheetView>
  </sheetViews>
  <sheetFormatPr defaultColWidth="9.140625" defaultRowHeight="12.75" outlineLevelRow="1"/>
  <cols>
    <col min="1" max="1" width="3.421875" style="21" customWidth="1"/>
    <col min="2" max="2" width="5.28125" style="21" customWidth="1"/>
    <col min="3" max="3" width="7.7109375" style="21" customWidth="1"/>
    <col min="4" max="6" width="9.140625" style="21" customWidth="1"/>
    <col min="7" max="7" width="15.140625" style="21" customWidth="1"/>
    <col min="8" max="8" width="10.57421875" style="21" customWidth="1"/>
    <col min="9" max="9" width="10.00390625" style="21" customWidth="1"/>
    <col min="10" max="10" width="10.57421875" style="21" customWidth="1"/>
    <col min="11" max="11" width="9.7109375" style="21" customWidth="1"/>
    <col min="12" max="12" width="2.7109375" style="203" hidden="1" customWidth="1"/>
    <col min="13" max="13" width="10.57421875" style="21" customWidth="1"/>
    <col min="14" max="15" width="9.140625" style="21" customWidth="1"/>
    <col min="16" max="16" width="1.1484375" style="202" customWidth="1"/>
    <col min="17" max="17" width="3.140625" style="21" customWidth="1"/>
    <col min="18" max="16384" width="9.140625" style="21" customWidth="1"/>
  </cols>
  <sheetData>
    <row r="1" spans="2:16" ht="12.75" customHeight="1">
      <c r="B1" s="360" t="s">
        <v>200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</row>
    <row r="2" spans="2:16" ht="15" customHeight="1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ht="8.25" customHeight="1" thickBot="1">
      <c r="A3" s="361"/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3"/>
      <c r="Q3" s="198"/>
    </row>
    <row r="4" spans="1:16" ht="11.25">
      <c r="A4" s="2" t="s">
        <v>0</v>
      </c>
      <c r="B4" s="259" t="s">
        <v>1</v>
      </c>
      <c r="C4" s="259"/>
      <c r="D4" s="259"/>
      <c r="E4" s="259"/>
      <c r="F4" s="259"/>
      <c r="G4" s="259"/>
      <c r="H4" s="22" t="s">
        <v>2</v>
      </c>
      <c r="I4" s="23" t="s">
        <v>3</v>
      </c>
      <c r="J4" s="22" t="s">
        <v>4</v>
      </c>
      <c r="K4" s="23" t="s">
        <v>5</v>
      </c>
      <c r="L4" s="24"/>
      <c r="M4" s="25" t="s">
        <v>6</v>
      </c>
      <c r="N4" s="8" t="s">
        <v>6</v>
      </c>
      <c r="O4" s="8" t="s">
        <v>6</v>
      </c>
      <c r="P4" s="199"/>
    </row>
    <row r="5" spans="1:16" ht="11.25">
      <c r="A5" s="162" t="s">
        <v>7</v>
      </c>
      <c r="B5" s="262" t="s">
        <v>8</v>
      </c>
      <c r="C5" s="262"/>
      <c r="D5" s="262"/>
      <c r="E5" s="262"/>
      <c r="F5" s="262"/>
      <c r="G5" s="262"/>
      <c r="H5" s="9">
        <v>2010</v>
      </c>
      <c r="I5" s="10">
        <v>2011</v>
      </c>
      <c r="J5" s="9">
        <v>2012</v>
      </c>
      <c r="K5" s="11" t="s">
        <v>9</v>
      </c>
      <c r="L5" s="12"/>
      <c r="M5" s="6" t="s">
        <v>10</v>
      </c>
      <c r="N5" s="7" t="s">
        <v>10</v>
      </c>
      <c r="O5" s="7" t="s">
        <v>10</v>
      </c>
      <c r="P5" s="199"/>
    </row>
    <row r="6" spans="1:16" ht="12" thickBot="1">
      <c r="A6" s="163"/>
      <c r="B6" s="254"/>
      <c r="C6" s="254"/>
      <c r="D6" s="254"/>
      <c r="E6" s="254"/>
      <c r="F6" s="254"/>
      <c r="G6" s="254"/>
      <c r="H6" s="13"/>
      <c r="I6" s="14"/>
      <c r="J6" s="13"/>
      <c r="K6" s="14">
        <v>2012</v>
      </c>
      <c r="L6" s="16"/>
      <c r="M6" s="15">
        <v>2013</v>
      </c>
      <c r="N6" s="14">
        <v>2014</v>
      </c>
      <c r="O6" s="14">
        <v>2015</v>
      </c>
      <c r="P6" s="199"/>
    </row>
    <row r="7" spans="1:16" ht="12" thickBot="1">
      <c r="A7" s="26"/>
      <c r="B7" s="27">
        <v>100</v>
      </c>
      <c r="C7" s="357" t="s">
        <v>11</v>
      </c>
      <c r="D7" s="358"/>
      <c r="E7" s="358"/>
      <c r="F7" s="358"/>
      <c r="G7" s="359"/>
      <c r="H7" s="28">
        <f>SUM(H8,H11,H16)</f>
        <v>3490428</v>
      </c>
      <c r="I7" s="29">
        <f>SUM(I8,I11,I16)</f>
        <v>3804948</v>
      </c>
      <c r="J7" s="29">
        <f>SUM(J8,J11,J16)</f>
        <v>4116502</v>
      </c>
      <c r="K7" s="29">
        <f>SUM(K8,K11,K16)</f>
        <v>3823811</v>
      </c>
      <c r="L7" s="29"/>
      <c r="M7" s="29">
        <f>SUM(M8,M11,M16)</f>
        <v>4154280</v>
      </c>
      <c r="N7" s="29">
        <f>SUM(N8,N11,N16)</f>
        <v>4064060</v>
      </c>
      <c r="O7" s="207">
        <f>SUM(O8,O11,O16)</f>
        <v>4064060</v>
      </c>
      <c r="P7" s="199"/>
    </row>
    <row r="8" spans="1:16" ht="12" thickBot="1">
      <c r="A8" s="26">
        <v>41</v>
      </c>
      <c r="B8" s="30">
        <v>110</v>
      </c>
      <c r="C8" s="289" t="s">
        <v>12</v>
      </c>
      <c r="D8" s="290"/>
      <c r="E8" s="290"/>
      <c r="F8" s="290"/>
      <c r="G8" s="291"/>
      <c r="H8" s="31">
        <f>SUM(H9)</f>
        <v>2542562</v>
      </c>
      <c r="I8" s="31">
        <f>SUM(I9)</f>
        <v>2760267</v>
      </c>
      <c r="J8" s="31">
        <f>SUM(J9)</f>
        <v>2987500</v>
      </c>
      <c r="K8" s="31">
        <f>SUM(K9)</f>
        <v>2837370</v>
      </c>
      <c r="L8" s="31"/>
      <c r="M8" s="31">
        <f>SUM(M9)</f>
        <v>3082000</v>
      </c>
      <c r="N8" s="31">
        <f>SUM(N9)</f>
        <v>3000000</v>
      </c>
      <c r="O8" s="32">
        <f>SUM(O9)</f>
        <v>3000000</v>
      </c>
      <c r="P8" s="199"/>
    </row>
    <row r="9" spans="1:16" ht="11.25">
      <c r="A9" s="26">
        <v>41</v>
      </c>
      <c r="B9" s="33"/>
      <c r="C9" s="34">
        <v>111</v>
      </c>
      <c r="D9" s="353" t="s">
        <v>13</v>
      </c>
      <c r="E9" s="354"/>
      <c r="F9" s="354"/>
      <c r="G9" s="355"/>
      <c r="H9" s="35">
        <f>SUM(H10)</f>
        <v>2542562</v>
      </c>
      <c r="I9" s="35">
        <f>SUM(I10:I10)</f>
        <v>2760267</v>
      </c>
      <c r="J9" s="35">
        <f>SUM(J10:J10)</f>
        <v>2987500</v>
      </c>
      <c r="K9" s="35">
        <f>SUM(K10:K10)</f>
        <v>2837370</v>
      </c>
      <c r="L9" s="35"/>
      <c r="M9" s="35">
        <f>SUM(M10:M10)</f>
        <v>3082000</v>
      </c>
      <c r="N9" s="35">
        <f>SUM(N10:N10)</f>
        <v>3000000</v>
      </c>
      <c r="O9" s="35">
        <f>SUM(O10:O10)</f>
        <v>3000000</v>
      </c>
      <c r="P9" s="199"/>
    </row>
    <row r="10" spans="1:16" ht="12" thickBot="1">
      <c r="A10" s="26">
        <v>41</v>
      </c>
      <c r="B10" s="33"/>
      <c r="C10" s="36">
        <v>111003</v>
      </c>
      <c r="D10" s="316" t="s">
        <v>14</v>
      </c>
      <c r="E10" s="317"/>
      <c r="F10" s="317"/>
      <c r="G10" s="356"/>
      <c r="H10" s="37">
        <v>2542562</v>
      </c>
      <c r="I10" s="38">
        <v>2760267</v>
      </c>
      <c r="J10" s="37">
        <v>2987500</v>
      </c>
      <c r="K10" s="38">
        <v>2837370</v>
      </c>
      <c r="L10" s="40"/>
      <c r="M10" s="39">
        <v>3082000</v>
      </c>
      <c r="N10" s="37">
        <v>3000000</v>
      </c>
      <c r="O10" s="37">
        <v>3000000</v>
      </c>
      <c r="P10" s="199"/>
    </row>
    <row r="11" spans="1:16" ht="12" thickBot="1">
      <c r="A11" s="26">
        <v>41</v>
      </c>
      <c r="B11" s="30">
        <v>120</v>
      </c>
      <c r="C11" s="289" t="s">
        <v>15</v>
      </c>
      <c r="D11" s="290"/>
      <c r="E11" s="290"/>
      <c r="F11" s="290"/>
      <c r="G11" s="291"/>
      <c r="H11" s="41">
        <f>SUM(H12)</f>
        <v>506675</v>
      </c>
      <c r="I11" s="41">
        <f>SUM(I12)</f>
        <v>530965</v>
      </c>
      <c r="J11" s="41">
        <f>SUM(J12)</f>
        <v>643417</v>
      </c>
      <c r="K11" s="41">
        <f>SUM(K12)</f>
        <v>571150</v>
      </c>
      <c r="L11" s="41"/>
      <c r="M11" s="41">
        <f>SUM(M12)</f>
        <v>610200</v>
      </c>
      <c r="N11" s="41">
        <f>SUM(N12)</f>
        <v>602000</v>
      </c>
      <c r="O11" s="41">
        <f>SUM(O12)</f>
        <v>602000</v>
      </c>
      <c r="P11" s="199"/>
    </row>
    <row r="12" spans="1:16" ht="11.25">
      <c r="A12" s="26">
        <v>41</v>
      </c>
      <c r="B12" s="42"/>
      <c r="C12" s="43">
        <v>121</v>
      </c>
      <c r="D12" s="263" t="s">
        <v>16</v>
      </c>
      <c r="E12" s="264"/>
      <c r="F12" s="264"/>
      <c r="G12" s="265"/>
      <c r="H12" s="44">
        <f>SUM(H13:H15)</f>
        <v>506675</v>
      </c>
      <c r="I12" s="44">
        <f>SUM(I13:I15)</f>
        <v>530965</v>
      </c>
      <c r="J12" s="44">
        <f>SUM(J13:J15)</f>
        <v>643417</v>
      </c>
      <c r="K12" s="44">
        <f>SUM(K13:K15)</f>
        <v>571150</v>
      </c>
      <c r="L12" s="44"/>
      <c r="M12" s="44">
        <f>SUM(M13:M15)</f>
        <v>610200</v>
      </c>
      <c r="N12" s="44">
        <f>SUM(N13:N15)</f>
        <v>602000</v>
      </c>
      <c r="O12" s="44">
        <f>SUM(O13:O15)</f>
        <v>602000</v>
      </c>
      <c r="P12" s="199"/>
    </row>
    <row r="13" spans="1:16" ht="11.25">
      <c r="A13" s="26">
        <v>41</v>
      </c>
      <c r="B13" s="42"/>
      <c r="C13" s="45">
        <v>121001</v>
      </c>
      <c r="D13" s="337" t="s">
        <v>17</v>
      </c>
      <c r="E13" s="274"/>
      <c r="F13" s="274"/>
      <c r="G13" s="338"/>
      <c r="H13" s="46">
        <v>86107</v>
      </c>
      <c r="I13" s="47">
        <v>85954</v>
      </c>
      <c r="J13" s="46">
        <v>87000</v>
      </c>
      <c r="K13" s="47">
        <v>87000</v>
      </c>
      <c r="L13" s="49"/>
      <c r="M13" s="48">
        <v>87800</v>
      </c>
      <c r="N13" s="46">
        <v>87000</v>
      </c>
      <c r="O13" s="46">
        <v>87000</v>
      </c>
      <c r="P13" s="199"/>
    </row>
    <row r="14" spans="1:16" ht="11.25">
      <c r="A14" s="26">
        <v>41</v>
      </c>
      <c r="B14" s="42"/>
      <c r="C14" s="45">
        <v>121002</v>
      </c>
      <c r="D14" s="337" t="s">
        <v>18</v>
      </c>
      <c r="E14" s="274"/>
      <c r="F14" s="274"/>
      <c r="G14" s="338"/>
      <c r="H14" s="46">
        <v>398523</v>
      </c>
      <c r="I14" s="47">
        <v>422592</v>
      </c>
      <c r="J14" s="46">
        <v>534317</v>
      </c>
      <c r="K14" s="47">
        <v>461900</v>
      </c>
      <c r="L14" s="49"/>
      <c r="M14" s="48">
        <v>496800</v>
      </c>
      <c r="N14" s="46">
        <v>490000</v>
      </c>
      <c r="O14" s="46">
        <v>490000</v>
      </c>
      <c r="P14" s="199"/>
    </row>
    <row r="15" spans="1:16" ht="12" thickBot="1">
      <c r="A15" s="26">
        <v>41</v>
      </c>
      <c r="B15" s="50"/>
      <c r="C15" s="51">
        <v>121003</v>
      </c>
      <c r="D15" s="283" t="s">
        <v>19</v>
      </c>
      <c r="E15" s="284"/>
      <c r="F15" s="284"/>
      <c r="G15" s="285"/>
      <c r="H15" s="52">
        <v>22045</v>
      </c>
      <c r="I15" s="53">
        <v>22419</v>
      </c>
      <c r="J15" s="52">
        <v>22100</v>
      </c>
      <c r="K15" s="53">
        <v>22250</v>
      </c>
      <c r="L15" s="55"/>
      <c r="M15" s="54">
        <v>25600</v>
      </c>
      <c r="N15" s="52">
        <v>25000</v>
      </c>
      <c r="O15" s="52">
        <v>25000</v>
      </c>
      <c r="P15" s="199"/>
    </row>
    <row r="16" spans="1:16" ht="12" thickBot="1">
      <c r="A16" s="26">
        <v>41</v>
      </c>
      <c r="B16" s="30">
        <v>130</v>
      </c>
      <c r="C16" s="289" t="s">
        <v>20</v>
      </c>
      <c r="D16" s="290"/>
      <c r="E16" s="290"/>
      <c r="F16" s="290"/>
      <c r="G16" s="291"/>
      <c r="H16" s="56">
        <f>SUM(H17,H34)</f>
        <v>441191</v>
      </c>
      <c r="I16" s="56">
        <f>SUM(I17,I34)</f>
        <v>513716</v>
      </c>
      <c r="J16" s="56">
        <f>SUM(J17,J34)</f>
        <v>485585</v>
      </c>
      <c r="K16" s="56">
        <f>SUM(K17,K34)</f>
        <v>415291</v>
      </c>
      <c r="L16" s="56"/>
      <c r="M16" s="56">
        <f>SUM(M17,M34)</f>
        <v>462080</v>
      </c>
      <c r="N16" s="56">
        <f>SUM(N17,N34)</f>
        <v>462060</v>
      </c>
      <c r="O16" s="208">
        <f>SUM(O17,O34)</f>
        <v>462060</v>
      </c>
      <c r="P16" s="199"/>
    </row>
    <row r="17" spans="1:16" ht="11.25">
      <c r="A17" s="26">
        <v>41</v>
      </c>
      <c r="B17" s="57"/>
      <c r="C17" s="58">
        <v>133</v>
      </c>
      <c r="D17" s="263" t="s">
        <v>21</v>
      </c>
      <c r="E17" s="264"/>
      <c r="F17" s="264"/>
      <c r="G17" s="265"/>
      <c r="H17" s="59">
        <f>SUM(H18:H22,H28,H33)</f>
        <v>440657</v>
      </c>
      <c r="I17" s="59">
        <f>SUM(I18:I22,I28,I33)</f>
        <v>513182</v>
      </c>
      <c r="J17" s="59">
        <f>SUM(J18:J22,J28,J33)</f>
        <v>485051</v>
      </c>
      <c r="K17" s="59">
        <f>SUM(K18:K22,K28,K33)</f>
        <v>414757</v>
      </c>
      <c r="L17" s="59"/>
      <c r="M17" s="59">
        <f>SUM(M18:M22,M28,M33)</f>
        <v>461545</v>
      </c>
      <c r="N17" s="59">
        <f>SUM(N18:N22,N28,N33)</f>
        <v>461525</v>
      </c>
      <c r="O17" s="44">
        <f>SUM(O18:O22,O28,O33)</f>
        <v>461525</v>
      </c>
      <c r="P17" s="199"/>
    </row>
    <row r="18" spans="1:16" ht="11.25">
      <c r="A18" s="26">
        <v>41</v>
      </c>
      <c r="B18" s="60"/>
      <c r="C18" s="61">
        <v>133001</v>
      </c>
      <c r="D18" s="301" t="s">
        <v>22</v>
      </c>
      <c r="E18" s="302"/>
      <c r="F18" s="302"/>
      <c r="G18" s="303"/>
      <c r="H18" s="62">
        <v>7192</v>
      </c>
      <c r="I18" s="63">
        <v>7496</v>
      </c>
      <c r="J18" s="62">
        <v>7800</v>
      </c>
      <c r="K18" s="63">
        <v>8407</v>
      </c>
      <c r="L18" s="65"/>
      <c r="M18" s="64">
        <v>9000</v>
      </c>
      <c r="N18" s="62">
        <v>9000</v>
      </c>
      <c r="O18" s="62">
        <v>9000</v>
      </c>
      <c r="P18" s="199"/>
    </row>
    <row r="19" spans="1:16" ht="11.25">
      <c r="A19" s="26">
        <v>41</v>
      </c>
      <c r="B19" s="60"/>
      <c r="C19" s="66">
        <v>133003</v>
      </c>
      <c r="D19" s="337" t="s">
        <v>23</v>
      </c>
      <c r="E19" s="274"/>
      <c r="F19" s="274"/>
      <c r="G19" s="338"/>
      <c r="H19" s="46">
        <v>996</v>
      </c>
      <c r="I19" s="47">
        <v>1465</v>
      </c>
      <c r="J19" s="46">
        <v>1100</v>
      </c>
      <c r="K19" s="47">
        <v>1650</v>
      </c>
      <c r="L19" s="49"/>
      <c r="M19" s="48">
        <v>1320</v>
      </c>
      <c r="N19" s="46">
        <v>1300</v>
      </c>
      <c r="O19" s="46">
        <v>1300</v>
      </c>
      <c r="P19" s="199"/>
    </row>
    <row r="20" spans="1:16" ht="11.25">
      <c r="A20" s="26">
        <v>41</v>
      </c>
      <c r="B20" s="60"/>
      <c r="C20" s="66">
        <v>133004</v>
      </c>
      <c r="D20" s="337" t="s">
        <v>24</v>
      </c>
      <c r="E20" s="274"/>
      <c r="F20" s="274"/>
      <c r="G20" s="338"/>
      <c r="H20" s="46">
        <v>418</v>
      </c>
      <c r="I20" s="47">
        <v>797</v>
      </c>
      <c r="J20" s="46">
        <v>400</v>
      </c>
      <c r="K20" s="47">
        <v>451</v>
      </c>
      <c r="L20" s="49"/>
      <c r="M20" s="48">
        <v>450</v>
      </c>
      <c r="N20" s="46">
        <v>450</v>
      </c>
      <c r="O20" s="46">
        <v>450</v>
      </c>
      <c r="P20" s="199"/>
    </row>
    <row r="21" spans="1:16" ht="11.25">
      <c r="A21" s="26">
        <v>41</v>
      </c>
      <c r="B21" s="60"/>
      <c r="C21" s="66">
        <v>133006</v>
      </c>
      <c r="D21" s="337" t="s">
        <v>25</v>
      </c>
      <c r="E21" s="274"/>
      <c r="F21" s="274"/>
      <c r="G21" s="338"/>
      <c r="H21" s="46">
        <v>4051</v>
      </c>
      <c r="I21" s="47">
        <v>5232</v>
      </c>
      <c r="J21" s="46">
        <v>5000</v>
      </c>
      <c r="K21" s="47">
        <v>5000</v>
      </c>
      <c r="L21" s="49"/>
      <c r="M21" s="48">
        <v>6000</v>
      </c>
      <c r="N21" s="46">
        <v>6000</v>
      </c>
      <c r="O21" s="46">
        <v>6000</v>
      </c>
      <c r="P21" s="199"/>
    </row>
    <row r="22" spans="1:16" ht="11.25">
      <c r="A22" s="26">
        <v>41</v>
      </c>
      <c r="B22" s="60"/>
      <c r="C22" s="66">
        <v>133012</v>
      </c>
      <c r="D22" s="337" t="s">
        <v>26</v>
      </c>
      <c r="E22" s="274"/>
      <c r="F22" s="274"/>
      <c r="G22" s="338"/>
      <c r="H22" s="46">
        <f>SUM(H23:H27)</f>
        <v>88390</v>
      </c>
      <c r="I22" s="47">
        <v>129392</v>
      </c>
      <c r="J22" s="46">
        <v>106680</v>
      </c>
      <c r="K22" s="47">
        <v>96675</v>
      </c>
      <c r="L22" s="49"/>
      <c r="M22" s="48">
        <v>85000</v>
      </c>
      <c r="N22" s="46">
        <v>85000</v>
      </c>
      <c r="O22" s="46">
        <v>85000</v>
      </c>
      <c r="P22" s="199"/>
    </row>
    <row r="23" spans="1:16" ht="11.25" hidden="1">
      <c r="A23" s="67"/>
      <c r="B23" s="60"/>
      <c r="C23" s="66">
        <v>40</v>
      </c>
      <c r="D23" s="345" t="s">
        <v>27</v>
      </c>
      <c r="E23" s="321"/>
      <c r="F23" s="321"/>
      <c r="G23" s="346"/>
      <c r="H23" s="68">
        <v>83435</v>
      </c>
      <c r="I23" s="69">
        <v>77448</v>
      </c>
      <c r="J23" s="68">
        <v>83435</v>
      </c>
      <c r="K23" s="69">
        <v>77448</v>
      </c>
      <c r="L23" s="71"/>
      <c r="M23" s="70"/>
      <c r="N23" s="68"/>
      <c r="O23" s="68"/>
      <c r="P23" s="199"/>
    </row>
    <row r="24" spans="1:16" ht="11.25" hidden="1">
      <c r="A24" s="67"/>
      <c r="B24" s="60"/>
      <c r="C24" s="66">
        <v>20</v>
      </c>
      <c r="D24" s="345" t="s">
        <v>28</v>
      </c>
      <c r="E24" s="321"/>
      <c r="F24" s="321"/>
      <c r="G24" s="346"/>
      <c r="H24" s="68"/>
      <c r="I24" s="69">
        <v>14669</v>
      </c>
      <c r="J24" s="68"/>
      <c r="K24" s="69">
        <v>14669</v>
      </c>
      <c r="L24" s="71"/>
      <c r="M24" s="70"/>
      <c r="N24" s="68"/>
      <c r="O24" s="68"/>
      <c r="P24" s="199"/>
    </row>
    <row r="25" spans="1:16" ht="11.25" hidden="1">
      <c r="A25" s="67"/>
      <c r="B25" s="60"/>
      <c r="C25" s="66">
        <v>50</v>
      </c>
      <c r="D25" s="345" t="s">
        <v>29</v>
      </c>
      <c r="E25" s="321"/>
      <c r="F25" s="321"/>
      <c r="G25" s="346"/>
      <c r="H25" s="68">
        <v>4955</v>
      </c>
      <c r="I25" s="69">
        <v>10618</v>
      </c>
      <c r="J25" s="68">
        <v>4955</v>
      </c>
      <c r="K25" s="69">
        <v>10618</v>
      </c>
      <c r="L25" s="71"/>
      <c r="M25" s="70"/>
      <c r="N25" s="68"/>
      <c r="O25" s="68"/>
      <c r="P25" s="199"/>
    </row>
    <row r="26" spans="1:16" ht="11.25" hidden="1">
      <c r="A26" s="67"/>
      <c r="B26" s="72"/>
      <c r="C26" s="66">
        <v>30</v>
      </c>
      <c r="D26" s="298" t="s">
        <v>30</v>
      </c>
      <c r="E26" s="299"/>
      <c r="F26" s="299"/>
      <c r="G26" s="300"/>
      <c r="H26" s="68">
        <v>0</v>
      </c>
      <c r="I26" s="69">
        <v>0</v>
      </c>
      <c r="J26" s="68">
        <v>0</v>
      </c>
      <c r="K26" s="69">
        <v>0</v>
      </c>
      <c r="L26" s="71"/>
      <c r="M26" s="70"/>
      <c r="N26" s="68"/>
      <c r="O26" s="68"/>
      <c r="P26" s="199"/>
    </row>
    <row r="27" spans="1:16" ht="11.25" hidden="1">
      <c r="A27" s="67"/>
      <c r="B27" s="60"/>
      <c r="C27" s="66">
        <v>60</v>
      </c>
      <c r="D27" s="298" t="s">
        <v>31</v>
      </c>
      <c r="E27" s="299"/>
      <c r="F27" s="299"/>
      <c r="G27" s="300"/>
      <c r="H27" s="68">
        <v>0</v>
      </c>
      <c r="I27" s="69">
        <v>0</v>
      </c>
      <c r="J27" s="68">
        <v>0</v>
      </c>
      <c r="K27" s="69">
        <v>0</v>
      </c>
      <c r="L27" s="71"/>
      <c r="M27" s="70"/>
      <c r="N27" s="68"/>
      <c r="O27" s="68"/>
      <c r="P27" s="199"/>
    </row>
    <row r="28" spans="1:16" ht="11.25">
      <c r="A28" s="26">
        <v>41</v>
      </c>
      <c r="B28" s="60"/>
      <c r="C28" s="66">
        <v>133013</v>
      </c>
      <c r="D28" s="339" t="s">
        <v>32</v>
      </c>
      <c r="E28" s="340"/>
      <c r="F28" s="340"/>
      <c r="G28" s="341"/>
      <c r="H28" s="46">
        <f>SUM(H29:H32)</f>
        <v>323317</v>
      </c>
      <c r="I28" s="47">
        <f>SUM(I29:I32)</f>
        <v>333979</v>
      </c>
      <c r="J28" s="46">
        <f>SUM(J29:J32)</f>
        <v>329250</v>
      </c>
      <c r="K28" s="47">
        <f>SUM(K29:K32)</f>
        <v>267800</v>
      </c>
      <c r="L28" s="49"/>
      <c r="M28" s="48">
        <f>SUM(M29:M32)</f>
        <v>325000</v>
      </c>
      <c r="N28" s="46">
        <f>SUM(N29:N32)</f>
        <v>325000</v>
      </c>
      <c r="O28" s="46">
        <f>SUM(O29:O32)</f>
        <v>325000</v>
      </c>
      <c r="P28" s="199"/>
    </row>
    <row r="29" spans="1:16" ht="11.25">
      <c r="A29" s="26">
        <v>41</v>
      </c>
      <c r="B29" s="60"/>
      <c r="C29" s="66"/>
      <c r="D29" s="298" t="s">
        <v>33</v>
      </c>
      <c r="E29" s="299"/>
      <c r="F29" s="299"/>
      <c r="G29" s="300"/>
      <c r="H29" s="73">
        <v>137144</v>
      </c>
      <c r="I29" s="74">
        <v>147789</v>
      </c>
      <c r="J29" s="73">
        <v>155000</v>
      </c>
      <c r="K29" s="74">
        <v>155000</v>
      </c>
      <c r="L29" s="76"/>
      <c r="M29" s="75">
        <v>180000</v>
      </c>
      <c r="N29" s="73">
        <v>180000</v>
      </c>
      <c r="O29" s="73">
        <v>180000</v>
      </c>
      <c r="P29" s="199"/>
    </row>
    <row r="30" spans="1:16" ht="11.25">
      <c r="A30" s="26">
        <v>41</v>
      </c>
      <c r="B30" s="60"/>
      <c r="C30" s="66"/>
      <c r="D30" s="298" t="s">
        <v>34</v>
      </c>
      <c r="E30" s="299"/>
      <c r="F30" s="299"/>
      <c r="G30" s="300"/>
      <c r="H30" s="73">
        <v>90451</v>
      </c>
      <c r="I30" s="74">
        <v>89045</v>
      </c>
      <c r="J30" s="73">
        <v>77750</v>
      </c>
      <c r="K30" s="74">
        <v>82000</v>
      </c>
      <c r="L30" s="76"/>
      <c r="M30" s="75">
        <v>85000</v>
      </c>
      <c r="N30" s="73">
        <v>85000</v>
      </c>
      <c r="O30" s="73">
        <v>85000</v>
      </c>
      <c r="P30" s="199"/>
    </row>
    <row r="31" spans="1:16" ht="11.25">
      <c r="A31" s="26">
        <v>41</v>
      </c>
      <c r="B31" s="60"/>
      <c r="C31" s="66"/>
      <c r="D31" s="298" t="s">
        <v>35</v>
      </c>
      <c r="E31" s="299"/>
      <c r="F31" s="299"/>
      <c r="G31" s="300"/>
      <c r="H31" s="73">
        <v>94257</v>
      </c>
      <c r="I31" s="74">
        <v>95313</v>
      </c>
      <c r="J31" s="73">
        <v>95000</v>
      </c>
      <c r="K31" s="74">
        <v>30000</v>
      </c>
      <c r="L31" s="76"/>
      <c r="M31" s="75">
        <v>60000</v>
      </c>
      <c r="N31" s="73">
        <v>60000</v>
      </c>
      <c r="O31" s="73">
        <v>60000</v>
      </c>
      <c r="P31" s="199"/>
    </row>
    <row r="32" spans="1:16" ht="11.25">
      <c r="A32" s="26">
        <v>41</v>
      </c>
      <c r="B32" s="60"/>
      <c r="C32" s="77"/>
      <c r="D32" s="298" t="s">
        <v>36</v>
      </c>
      <c r="E32" s="299"/>
      <c r="F32" s="299"/>
      <c r="G32" s="300"/>
      <c r="H32" s="73">
        <v>1465</v>
      </c>
      <c r="I32" s="74">
        <v>1832</v>
      </c>
      <c r="J32" s="73">
        <v>1500</v>
      </c>
      <c r="K32" s="74">
        <v>800</v>
      </c>
      <c r="L32" s="76"/>
      <c r="M32" s="75">
        <v>0</v>
      </c>
      <c r="N32" s="73">
        <v>0</v>
      </c>
      <c r="O32" s="73">
        <v>0</v>
      </c>
      <c r="P32" s="199"/>
    </row>
    <row r="33" spans="1:16" ht="11.25">
      <c r="A33" s="26"/>
      <c r="B33" s="60"/>
      <c r="C33" s="66">
        <v>133014</v>
      </c>
      <c r="D33" s="337" t="s">
        <v>37</v>
      </c>
      <c r="E33" s="274"/>
      <c r="F33" s="274"/>
      <c r="G33" s="338"/>
      <c r="H33" s="46">
        <v>16293</v>
      </c>
      <c r="I33" s="47">
        <v>34821</v>
      </c>
      <c r="J33" s="46">
        <v>34821</v>
      </c>
      <c r="K33" s="47">
        <v>34774</v>
      </c>
      <c r="L33" s="76"/>
      <c r="M33" s="48">
        <v>34775</v>
      </c>
      <c r="N33" s="46">
        <v>34775</v>
      </c>
      <c r="O33" s="46">
        <v>34775</v>
      </c>
      <c r="P33" s="199"/>
    </row>
    <row r="34" spans="1:16" ht="11.25">
      <c r="A34" s="26"/>
      <c r="B34" s="60"/>
      <c r="C34" s="78">
        <v>134</v>
      </c>
      <c r="D34" s="269" t="s">
        <v>38</v>
      </c>
      <c r="E34" s="270"/>
      <c r="F34" s="270"/>
      <c r="G34" s="271"/>
      <c r="H34" s="79">
        <f>SUM(H35)</f>
        <v>534</v>
      </c>
      <c r="I34" s="79">
        <f>SUM(I35)</f>
        <v>534</v>
      </c>
      <c r="J34" s="79">
        <f>SUM(J35)</f>
        <v>534</v>
      </c>
      <c r="K34" s="79">
        <f>SUM(K35)</f>
        <v>534</v>
      </c>
      <c r="L34" s="79"/>
      <c r="M34" s="79">
        <f>SUM(M35)</f>
        <v>535</v>
      </c>
      <c r="N34" s="79">
        <f>SUM(N35)</f>
        <v>535</v>
      </c>
      <c r="O34" s="80">
        <f>SUM(O35)</f>
        <v>535</v>
      </c>
      <c r="P34" s="199"/>
    </row>
    <row r="35" spans="1:16" ht="12" thickBot="1">
      <c r="A35" s="26">
        <v>41</v>
      </c>
      <c r="B35" s="60"/>
      <c r="C35" s="77">
        <v>134001</v>
      </c>
      <c r="D35" s="283" t="s">
        <v>39</v>
      </c>
      <c r="E35" s="284"/>
      <c r="F35" s="284"/>
      <c r="G35" s="285"/>
      <c r="H35" s="52">
        <v>534</v>
      </c>
      <c r="I35" s="53">
        <v>534</v>
      </c>
      <c r="J35" s="52">
        <v>534</v>
      </c>
      <c r="K35" s="53">
        <v>534</v>
      </c>
      <c r="L35" s="55"/>
      <c r="M35" s="54">
        <v>535</v>
      </c>
      <c r="N35" s="52">
        <v>535</v>
      </c>
      <c r="O35" s="52">
        <v>535</v>
      </c>
      <c r="P35" s="199"/>
    </row>
    <row r="36" spans="1:16" ht="12" thickBot="1">
      <c r="A36" s="81"/>
      <c r="B36" s="82">
        <v>200</v>
      </c>
      <c r="C36" s="248" t="s">
        <v>40</v>
      </c>
      <c r="D36" s="249"/>
      <c r="E36" s="249"/>
      <c r="F36" s="249"/>
      <c r="G36" s="250"/>
      <c r="H36" s="83">
        <f>SUM(H37,H44,H94,H96)</f>
        <v>797755</v>
      </c>
      <c r="I36" s="83">
        <f>SUM(I37,I44,I94,I96)</f>
        <v>705057</v>
      </c>
      <c r="J36" s="83">
        <f>SUM(J37,J44,J94,J96)</f>
        <v>768666</v>
      </c>
      <c r="K36" s="83">
        <f>SUM(K37,K44,K94,K96)</f>
        <v>650805</v>
      </c>
      <c r="L36" s="83"/>
      <c r="M36" s="83">
        <f>SUM(M37,M44,M94,M96)</f>
        <v>956470</v>
      </c>
      <c r="N36" s="83">
        <f>SUM(N37,N44,N94,N96)</f>
        <v>924200</v>
      </c>
      <c r="O36" s="83">
        <f>SUM(O37,O44,O94,O96)</f>
        <v>924200</v>
      </c>
      <c r="P36" s="199"/>
    </row>
    <row r="37" spans="1:16" ht="13.5" customHeight="1" thickBot="1">
      <c r="A37" s="26">
        <v>41</v>
      </c>
      <c r="B37" s="30">
        <v>210</v>
      </c>
      <c r="C37" s="289" t="s">
        <v>41</v>
      </c>
      <c r="D37" s="290"/>
      <c r="E37" s="290"/>
      <c r="F37" s="290"/>
      <c r="G37" s="291"/>
      <c r="H37" s="32">
        <f>SUM(H38)</f>
        <v>421713</v>
      </c>
      <c r="I37" s="32">
        <f>SUM(I38)</f>
        <v>353769</v>
      </c>
      <c r="J37" s="32">
        <f>SUM(J38)</f>
        <v>358352</v>
      </c>
      <c r="K37" s="32">
        <f>SUM(K38)</f>
        <v>297600</v>
      </c>
      <c r="L37" s="32"/>
      <c r="M37" s="32">
        <f>SUM(M38)</f>
        <v>520690</v>
      </c>
      <c r="N37" s="32">
        <f>SUM(N38)</f>
        <v>519000</v>
      </c>
      <c r="O37" s="32">
        <f>SUM(O38)</f>
        <v>519000</v>
      </c>
      <c r="P37" s="199"/>
    </row>
    <row r="38" spans="1:16" ht="11.25">
      <c r="A38" s="26">
        <v>41</v>
      </c>
      <c r="B38" s="42"/>
      <c r="C38" s="58">
        <v>212</v>
      </c>
      <c r="D38" s="263" t="s">
        <v>42</v>
      </c>
      <c r="E38" s="264"/>
      <c r="F38" s="264"/>
      <c r="G38" s="265"/>
      <c r="H38" s="84">
        <f>SUM(H39:H40)</f>
        <v>421713</v>
      </c>
      <c r="I38" s="84">
        <f>SUM(I39:I40)</f>
        <v>353769</v>
      </c>
      <c r="J38" s="84">
        <f>SUM(J39:J40)</f>
        <v>358352</v>
      </c>
      <c r="K38" s="84">
        <f>SUM(K39:K40)</f>
        <v>297600</v>
      </c>
      <c r="L38" s="84"/>
      <c r="M38" s="84">
        <f>SUM(M39:M40)</f>
        <v>520690</v>
      </c>
      <c r="N38" s="84">
        <f>SUM(N39:N40)</f>
        <v>519000</v>
      </c>
      <c r="O38" s="84">
        <f>SUM(O39:O40)</f>
        <v>519000</v>
      </c>
      <c r="P38" s="199"/>
    </row>
    <row r="39" spans="1:16" ht="11.25">
      <c r="A39" s="26">
        <v>41</v>
      </c>
      <c r="B39" s="33"/>
      <c r="C39" s="85">
        <v>212002</v>
      </c>
      <c r="D39" s="326" t="s">
        <v>43</v>
      </c>
      <c r="E39" s="233"/>
      <c r="F39" s="233"/>
      <c r="G39" s="327"/>
      <c r="H39" s="62">
        <v>64597</v>
      </c>
      <c r="I39" s="63">
        <v>57237</v>
      </c>
      <c r="J39" s="62">
        <v>56948</v>
      </c>
      <c r="K39" s="63">
        <v>50600</v>
      </c>
      <c r="L39" s="65"/>
      <c r="M39" s="64">
        <v>23990</v>
      </c>
      <c r="N39" s="62">
        <v>24000</v>
      </c>
      <c r="O39" s="62">
        <v>24000</v>
      </c>
      <c r="P39" s="199"/>
    </row>
    <row r="40" spans="1:16" ht="12.75" customHeight="1">
      <c r="A40" s="26">
        <v>41</v>
      </c>
      <c r="B40" s="33"/>
      <c r="C40" s="87">
        <v>212003</v>
      </c>
      <c r="D40" s="332" t="s">
        <v>44</v>
      </c>
      <c r="E40" s="281"/>
      <c r="F40" s="281"/>
      <c r="G40" s="333"/>
      <c r="H40" s="46">
        <f>SUM(H41,H42:H43)</f>
        <v>357116</v>
      </c>
      <c r="I40" s="47">
        <v>296532</v>
      </c>
      <c r="J40" s="46">
        <v>301404</v>
      </c>
      <c r="K40" s="47">
        <v>247000</v>
      </c>
      <c r="L40" s="49"/>
      <c r="M40" s="48">
        <f>SUM(M41:M43)</f>
        <v>496700</v>
      </c>
      <c r="N40" s="46">
        <f>SUM(N41:N43)</f>
        <v>495000</v>
      </c>
      <c r="O40" s="46">
        <f>SUM(O41:O43)</f>
        <v>495000</v>
      </c>
      <c r="P40" s="199"/>
    </row>
    <row r="41" spans="1:16" ht="12.75" customHeight="1">
      <c r="A41" s="67"/>
      <c r="B41" s="33"/>
      <c r="C41" s="89"/>
      <c r="D41" s="334" t="s">
        <v>45</v>
      </c>
      <c r="E41" s="335"/>
      <c r="F41" s="335"/>
      <c r="G41" s="336"/>
      <c r="H41" s="46">
        <v>357116</v>
      </c>
      <c r="I41" s="47">
        <v>296532</v>
      </c>
      <c r="J41" s="46">
        <v>301404</v>
      </c>
      <c r="K41" s="47">
        <v>247000</v>
      </c>
      <c r="L41" s="49"/>
      <c r="M41" s="48">
        <v>245700</v>
      </c>
      <c r="N41" s="46">
        <v>245000</v>
      </c>
      <c r="O41" s="46">
        <v>245000</v>
      </c>
      <c r="P41" s="199"/>
    </row>
    <row r="42" spans="1:16" ht="12.75" customHeight="1">
      <c r="A42" s="67"/>
      <c r="B42" s="33"/>
      <c r="C42" s="89"/>
      <c r="D42" s="345" t="s">
        <v>46</v>
      </c>
      <c r="E42" s="321"/>
      <c r="F42" s="321"/>
      <c r="G42" s="346"/>
      <c r="H42" s="46">
        <v>0</v>
      </c>
      <c r="I42" s="47">
        <v>0</v>
      </c>
      <c r="J42" s="46">
        <v>0</v>
      </c>
      <c r="K42" s="47">
        <v>0</v>
      </c>
      <c r="L42" s="49"/>
      <c r="M42" s="48">
        <v>239400</v>
      </c>
      <c r="N42" s="46">
        <v>239000</v>
      </c>
      <c r="O42" s="46">
        <v>239000</v>
      </c>
      <c r="P42" s="199"/>
    </row>
    <row r="43" spans="1:16" ht="12.75" customHeight="1" thickBot="1">
      <c r="A43" s="67"/>
      <c r="B43" s="33"/>
      <c r="C43" s="89"/>
      <c r="D43" s="345" t="s">
        <v>47</v>
      </c>
      <c r="E43" s="321"/>
      <c r="F43" s="321"/>
      <c r="G43" s="346"/>
      <c r="H43" s="46">
        <v>0</v>
      </c>
      <c r="I43" s="47">
        <v>0</v>
      </c>
      <c r="J43" s="46">
        <v>0</v>
      </c>
      <c r="K43" s="47">
        <v>0</v>
      </c>
      <c r="L43" s="49"/>
      <c r="M43" s="48">
        <v>11600</v>
      </c>
      <c r="N43" s="46">
        <v>11000</v>
      </c>
      <c r="O43" s="46">
        <v>11000</v>
      </c>
      <c r="P43" s="199"/>
    </row>
    <row r="44" spans="1:16" ht="12" thickBot="1">
      <c r="A44" s="90">
        <v>41</v>
      </c>
      <c r="B44" s="30">
        <v>220</v>
      </c>
      <c r="C44" s="289" t="s">
        <v>48</v>
      </c>
      <c r="D44" s="290"/>
      <c r="E44" s="290"/>
      <c r="F44" s="290"/>
      <c r="G44" s="291"/>
      <c r="H44" s="41">
        <f>SUM(H45,H54,H57,H92)</f>
        <v>296956</v>
      </c>
      <c r="I44" s="41">
        <f>SUM(I45,I54,I57,I92)</f>
        <v>252395</v>
      </c>
      <c r="J44" s="41">
        <f>SUM(J45,J54,J57,J92)</f>
        <v>291664</v>
      </c>
      <c r="K44" s="41">
        <f>SUM(K45,K54,K57,K92)</f>
        <v>214155</v>
      </c>
      <c r="L44" s="116"/>
      <c r="M44" s="41">
        <f>SUM(M45,M54,M57,M92)</f>
        <v>265000</v>
      </c>
      <c r="N44" s="117">
        <f>SUM(N45,N54,N57,N92)</f>
        <v>236000</v>
      </c>
      <c r="O44" s="41">
        <f>SUM(O45,O54,O57,O92)</f>
        <v>236000</v>
      </c>
      <c r="P44" s="199"/>
    </row>
    <row r="45" spans="1:16" ht="11.25">
      <c r="A45" s="91">
        <v>41</v>
      </c>
      <c r="B45" s="92"/>
      <c r="C45" s="58">
        <v>221</v>
      </c>
      <c r="D45" s="264" t="s">
        <v>49</v>
      </c>
      <c r="E45" s="264"/>
      <c r="F45" s="264"/>
      <c r="G45" s="264"/>
      <c r="H45" s="44">
        <f>SUM(H46)</f>
        <v>158861</v>
      </c>
      <c r="I45" s="44">
        <f>SUM(I46)</f>
        <v>109468</v>
      </c>
      <c r="J45" s="93">
        <f>SUM(J46)</f>
        <v>163719</v>
      </c>
      <c r="K45" s="44">
        <f>SUM(K46)</f>
        <v>73000</v>
      </c>
      <c r="L45" s="93"/>
      <c r="M45" s="44">
        <f>SUM(M46)</f>
        <v>136500</v>
      </c>
      <c r="N45" s="93">
        <f>SUM(N46)</f>
        <v>136000</v>
      </c>
      <c r="O45" s="44">
        <f>SUM(O46)</f>
        <v>136000</v>
      </c>
      <c r="P45" s="199"/>
    </row>
    <row r="46" spans="1:16" ht="11.25">
      <c r="A46" s="26">
        <v>41</v>
      </c>
      <c r="B46" s="94"/>
      <c r="C46" s="87">
        <v>221004</v>
      </c>
      <c r="D46" s="274" t="s">
        <v>50</v>
      </c>
      <c r="E46" s="274"/>
      <c r="F46" s="274"/>
      <c r="G46" s="274"/>
      <c r="H46" s="46">
        <f>SUM(H47:H52)</f>
        <v>158861</v>
      </c>
      <c r="I46" s="46">
        <f>SUM(I47:I52)</f>
        <v>109468</v>
      </c>
      <c r="J46" s="46">
        <f>SUM(J47:J52)</f>
        <v>163719</v>
      </c>
      <c r="K46" s="46">
        <v>73000</v>
      </c>
      <c r="L46" s="218"/>
      <c r="M46" s="48">
        <f>SUM(M47:M52)</f>
        <v>136500</v>
      </c>
      <c r="N46" s="211">
        <v>136000</v>
      </c>
      <c r="O46" s="46">
        <v>136000</v>
      </c>
      <c r="P46" s="199"/>
    </row>
    <row r="47" spans="1:16" ht="11.25" hidden="1" outlineLevel="1">
      <c r="A47" s="67"/>
      <c r="B47" s="94"/>
      <c r="C47" s="87"/>
      <c r="D47" s="329" t="s">
        <v>51</v>
      </c>
      <c r="E47" s="330"/>
      <c r="F47" s="330"/>
      <c r="G47" s="331"/>
      <c r="H47" s="46">
        <v>141196</v>
      </c>
      <c r="I47" s="47">
        <v>93297</v>
      </c>
      <c r="J47" s="211">
        <v>139995</v>
      </c>
      <c r="K47" s="47">
        <v>7868</v>
      </c>
      <c r="L47" s="218"/>
      <c r="M47" s="48">
        <v>110000</v>
      </c>
      <c r="N47" s="211">
        <v>110000</v>
      </c>
      <c r="O47" s="46">
        <v>110000</v>
      </c>
      <c r="P47" s="199"/>
    </row>
    <row r="48" spans="1:16" ht="11.25" hidden="1" outlineLevel="1">
      <c r="A48" s="67"/>
      <c r="B48" s="94"/>
      <c r="C48" s="87"/>
      <c r="D48" s="313" t="s">
        <v>52</v>
      </c>
      <c r="E48" s="314"/>
      <c r="F48" s="314"/>
      <c r="G48" s="315"/>
      <c r="H48" s="46">
        <v>0</v>
      </c>
      <c r="I48" s="47">
        <v>0</v>
      </c>
      <c r="J48" s="211">
        <v>0</v>
      </c>
      <c r="K48" s="47">
        <v>0</v>
      </c>
      <c r="L48" s="218"/>
      <c r="M48" s="48">
        <v>2000</v>
      </c>
      <c r="N48" s="211">
        <v>2000</v>
      </c>
      <c r="O48" s="46">
        <v>2000</v>
      </c>
      <c r="P48" s="199"/>
    </row>
    <row r="49" spans="1:16" ht="11.25" hidden="1" outlineLevel="1">
      <c r="A49" s="67"/>
      <c r="B49" s="94"/>
      <c r="C49" s="87"/>
      <c r="D49" s="313" t="s">
        <v>53</v>
      </c>
      <c r="E49" s="314"/>
      <c r="F49" s="314"/>
      <c r="G49" s="315"/>
      <c r="H49" s="46">
        <v>3617</v>
      </c>
      <c r="I49" s="47">
        <v>2555</v>
      </c>
      <c r="J49" s="211">
        <v>4000</v>
      </c>
      <c r="K49" s="47">
        <v>2245</v>
      </c>
      <c r="L49" s="218"/>
      <c r="M49" s="48">
        <v>2500</v>
      </c>
      <c r="N49" s="211">
        <v>2500</v>
      </c>
      <c r="O49" s="46">
        <v>2500</v>
      </c>
      <c r="P49" s="199"/>
    </row>
    <row r="50" spans="1:16" ht="11.25" hidden="1" outlineLevel="1">
      <c r="A50" s="67"/>
      <c r="B50" s="94"/>
      <c r="C50" s="87"/>
      <c r="D50" s="313" t="s">
        <v>54</v>
      </c>
      <c r="E50" s="314"/>
      <c r="F50" s="314"/>
      <c r="G50" s="315"/>
      <c r="H50" s="46">
        <v>1363</v>
      </c>
      <c r="I50" s="47">
        <v>1318</v>
      </c>
      <c r="J50" s="211">
        <v>1000</v>
      </c>
      <c r="K50" s="47">
        <v>1102</v>
      </c>
      <c r="L50" s="218"/>
      <c r="M50" s="48">
        <v>2000</v>
      </c>
      <c r="N50" s="211">
        <v>2000</v>
      </c>
      <c r="O50" s="46">
        <v>2000</v>
      </c>
      <c r="P50" s="199"/>
    </row>
    <row r="51" spans="1:16" ht="11.25" hidden="1" outlineLevel="1">
      <c r="A51" s="67"/>
      <c r="B51" s="94"/>
      <c r="C51" s="97"/>
      <c r="D51" s="313" t="s">
        <v>55</v>
      </c>
      <c r="E51" s="314"/>
      <c r="F51" s="314"/>
      <c r="G51" s="315"/>
      <c r="H51" s="98">
        <v>0</v>
      </c>
      <c r="I51" s="99">
        <v>0</v>
      </c>
      <c r="J51" s="212">
        <v>8000</v>
      </c>
      <c r="K51" s="99">
        <v>0</v>
      </c>
      <c r="L51" s="219"/>
      <c r="M51" s="131">
        <v>20000</v>
      </c>
      <c r="N51" s="212">
        <v>20000</v>
      </c>
      <c r="O51" s="98">
        <v>20000</v>
      </c>
      <c r="P51" s="199"/>
    </row>
    <row r="52" spans="1:16" ht="11.25" hidden="1" outlineLevel="1">
      <c r="A52" s="67"/>
      <c r="B52" s="94"/>
      <c r="C52" s="87"/>
      <c r="D52" s="313" t="s">
        <v>56</v>
      </c>
      <c r="E52" s="314"/>
      <c r="F52" s="314"/>
      <c r="G52" s="315"/>
      <c r="H52" s="46">
        <v>12685</v>
      </c>
      <c r="I52" s="47">
        <v>12298</v>
      </c>
      <c r="J52" s="211">
        <v>10724</v>
      </c>
      <c r="K52" s="47">
        <v>12536</v>
      </c>
      <c r="L52" s="218"/>
      <c r="M52" s="48">
        <v>0</v>
      </c>
      <c r="N52" s="211">
        <v>0</v>
      </c>
      <c r="O52" s="46">
        <v>0</v>
      </c>
      <c r="P52" s="199"/>
    </row>
    <row r="53" spans="1:16" ht="11.25" collapsed="1">
      <c r="A53" s="67"/>
      <c r="B53" s="94"/>
      <c r="C53" s="85">
        <v>221005</v>
      </c>
      <c r="D53" s="301" t="s">
        <v>57</v>
      </c>
      <c r="E53" s="302"/>
      <c r="F53" s="302"/>
      <c r="G53" s="302"/>
      <c r="H53" s="62"/>
      <c r="I53" s="63"/>
      <c r="J53" s="213"/>
      <c r="K53" s="63"/>
      <c r="L53" s="102"/>
      <c r="M53" s="64"/>
      <c r="N53" s="213"/>
      <c r="O53" s="62"/>
      <c r="P53" s="199"/>
    </row>
    <row r="54" spans="1:16" ht="11.25">
      <c r="A54" s="26">
        <v>41</v>
      </c>
      <c r="B54" s="94"/>
      <c r="C54" s="78">
        <v>222</v>
      </c>
      <c r="D54" s="270" t="s">
        <v>58</v>
      </c>
      <c r="E54" s="270"/>
      <c r="F54" s="270"/>
      <c r="G54" s="270"/>
      <c r="H54" s="80">
        <f>SUM(H55)</f>
        <v>6638</v>
      </c>
      <c r="I54" s="80">
        <f>SUM(I55)</f>
        <v>6020</v>
      </c>
      <c r="J54" s="80">
        <f>SUM(J55)</f>
        <v>0</v>
      </c>
      <c r="K54" s="80">
        <f>SUM(K55)</f>
        <v>8500</v>
      </c>
      <c r="L54" s="103"/>
      <c r="M54" s="80">
        <f>SUM(M55:M56)</f>
        <v>10000</v>
      </c>
      <c r="N54" s="103">
        <f>SUM(N55:N56)</f>
        <v>10000</v>
      </c>
      <c r="O54" s="80">
        <f>SUM(O55:O56)</f>
        <v>10000</v>
      </c>
      <c r="P54" s="199"/>
    </row>
    <row r="55" spans="1:16" ht="11.25">
      <c r="A55" s="26"/>
      <c r="B55" s="94"/>
      <c r="C55" s="104">
        <v>222003</v>
      </c>
      <c r="D55" s="322" t="s">
        <v>59</v>
      </c>
      <c r="E55" s="323"/>
      <c r="F55" s="323"/>
      <c r="G55" s="324"/>
      <c r="H55" s="62">
        <v>6638</v>
      </c>
      <c r="I55" s="63">
        <v>6020</v>
      </c>
      <c r="J55" s="213">
        <v>0</v>
      </c>
      <c r="K55" s="63">
        <v>8500</v>
      </c>
      <c r="L55" s="102"/>
      <c r="M55" s="64"/>
      <c r="N55" s="213"/>
      <c r="O55" s="62"/>
      <c r="P55" s="199"/>
    </row>
    <row r="56" spans="1:16" ht="11.25">
      <c r="A56" s="26">
        <v>41</v>
      </c>
      <c r="B56" s="94"/>
      <c r="C56" s="104"/>
      <c r="D56" s="342" t="s">
        <v>60</v>
      </c>
      <c r="E56" s="343"/>
      <c r="F56" s="343"/>
      <c r="G56" s="344"/>
      <c r="H56" s="62">
        <v>2785</v>
      </c>
      <c r="I56" s="63">
        <v>4187</v>
      </c>
      <c r="J56" s="213">
        <v>0</v>
      </c>
      <c r="K56" s="63">
        <v>7000</v>
      </c>
      <c r="L56" s="102"/>
      <c r="M56" s="64">
        <v>10000</v>
      </c>
      <c r="N56" s="213">
        <v>10000</v>
      </c>
      <c r="O56" s="62">
        <v>10000</v>
      </c>
      <c r="P56" s="199"/>
    </row>
    <row r="57" spans="1:16" ht="11.25">
      <c r="A57" s="26">
        <v>41</v>
      </c>
      <c r="B57" s="94"/>
      <c r="C57" s="106">
        <v>223</v>
      </c>
      <c r="D57" s="325" t="s">
        <v>61</v>
      </c>
      <c r="E57" s="325"/>
      <c r="F57" s="325"/>
      <c r="G57" s="325"/>
      <c r="H57" s="107">
        <f>SUM(H58,H67,H78)</f>
        <v>131457</v>
      </c>
      <c r="I57" s="107">
        <f>SUM(I58,I67,I78)</f>
        <v>136907</v>
      </c>
      <c r="J57" s="108">
        <f>SUM(J58,J67,J78)</f>
        <v>127945</v>
      </c>
      <c r="K57" s="107">
        <f>SUM(K58,K67,K78)</f>
        <v>131300</v>
      </c>
      <c r="L57" s="108"/>
      <c r="M57" s="107">
        <f>SUM(M58,M67,M78)</f>
        <v>118500</v>
      </c>
      <c r="N57" s="108">
        <f>SUM(N58,N67,N78)</f>
        <v>90000</v>
      </c>
      <c r="O57" s="107">
        <f>SUM(O58,O67,O78)</f>
        <v>90000</v>
      </c>
      <c r="P57" s="199"/>
    </row>
    <row r="58" spans="1:16" ht="11.25">
      <c r="A58" s="26">
        <v>41</v>
      </c>
      <c r="B58" s="94"/>
      <c r="C58" s="85">
        <v>223001</v>
      </c>
      <c r="D58" s="302" t="s">
        <v>62</v>
      </c>
      <c r="E58" s="302"/>
      <c r="F58" s="302"/>
      <c r="G58" s="302"/>
      <c r="H58" s="62">
        <f>SUM(H59:H66)</f>
        <v>37534</v>
      </c>
      <c r="I58" s="63">
        <f>SUM(I59:I66)</f>
        <v>40652</v>
      </c>
      <c r="J58" s="213">
        <f>SUM(J59:J66)</f>
        <v>36000</v>
      </c>
      <c r="K58" s="63">
        <v>40500</v>
      </c>
      <c r="L58" s="102"/>
      <c r="M58" s="64">
        <f>SUM(M59:M66)</f>
        <v>91500</v>
      </c>
      <c r="N58" s="213">
        <v>90000</v>
      </c>
      <c r="O58" s="62">
        <v>90000</v>
      </c>
      <c r="P58" s="199"/>
    </row>
    <row r="59" spans="1:16" ht="11.25" hidden="1" outlineLevel="1">
      <c r="A59" s="26">
        <v>41</v>
      </c>
      <c r="B59" s="94"/>
      <c r="C59" s="87"/>
      <c r="D59" s="299" t="s">
        <v>63</v>
      </c>
      <c r="E59" s="299"/>
      <c r="F59" s="299"/>
      <c r="G59" s="299"/>
      <c r="H59" s="62">
        <v>629</v>
      </c>
      <c r="I59" s="63">
        <v>598</v>
      </c>
      <c r="J59" s="213">
        <v>500</v>
      </c>
      <c r="K59" s="63">
        <v>464</v>
      </c>
      <c r="L59" s="102"/>
      <c r="M59" s="64">
        <v>500</v>
      </c>
      <c r="N59" s="213">
        <v>500</v>
      </c>
      <c r="O59" s="62">
        <v>500</v>
      </c>
      <c r="P59" s="199"/>
    </row>
    <row r="60" spans="1:16" ht="11.25" hidden="1" outlineLevel="1">
      <c r="A60" s="26">
        <v>41</v>
      </c>
      <c r="B60" s="94"/>
      <c r="C60" s="87"/>
      <c r="D60" s="299" t="s">
        <v>64</v>
      </c>
      <c r="E60" s="299"/>
      <c r="F60" s="299"/>
      <c r="G60" s="299"/>
      <c r="H60" s="62">
        <v>106</v>
      </c>
      <c r="I60" s="63">
        <v>6</v>
      </c>
      <c r="J60" s="213">
        <v>100</v>
      </c>
      <c r="K60" s="63">
        <v>0</v>
      </c>
      <c r="L60" s="102"/>
      <c r="M60" s="64">
        <v>0</v>
      </c>
      <c r="N60" s="213">
        <v>0</v>
      </c>
      <c r="O60" s="62">
        <v>0</v>
      </c>
      <c r="P60" s="199"/>
    </row>
    <row r="61" spans="1:16" ht="11.25" hidden="1" outlineLevel="1">
      <c r="A61" s="26">
        <v>41</v>
      </c>
      <c r="B61" s="94"/>
      <c r="C61" s="87"/>
      <c r="D61" s="299" t="s">
        <v>65</v>
      </c>
      <c r="E61" s="299"/>
      <c r="F61" s="299"/>
      <c r="G61" s="299"/>
      <c r="H61" s="62">
        <v>16655</v>
      </c>
      <c r="I61" s="63">
        <v>15605</v>
      </c>
      <c r="J61" s="213">
        <v>15000</v>
      </c>
      <c r="K61" s="63">
        <v>13034</v>
      </c>
      <c r="L61" s="102"/>
      <c r="M61" s="64">
        <v>18000</v>
      </c>
      <c r="N61" s="213">
        <v>18000</v>
      </c>
      <c r="O61" s="62">
        <v>18000</v>
      </c>
      <c r="P61" s="199"/>
    </row>
    <row r="62" spans="1:16" ht="11.25" hidden="1" outlineLevel="1">
      <c r="A62" s="26">
        <v>41</v>
      </c>
      <c r="B62" s="94"/>
      <c r="C62" s="87"/>
      <c r="D62" s="299" t="s">
        <v>66</v>
      </c>
      <c r="E62" s="299"/>
      <c r="F62" s="299"/>
      <c r="G62" s="299"/>
      <c r="H62" s="62">
        <v>3041</v>
      </c>
      <c r="I62" s="63">
        <v>2921</v>
      </c>
      <c r="J62" s="213">
        <v>2600</v>
      </c>
      <c r="K62" s="63">
        <v>955</v>
      </c>
      <c r="L62" s="102"/>
      <c r="M62" s="64">
        <v>1000</v>
      </c>
      <c r="N62" s="213">
        <v>1000</v>
      </c>
      <c r="O62" s="62">
        <v>1000</v>
      </c>
      <c r="P62" s="199"/>
    </row>
    <row r="63" spans="1:16" ht="11.25" hidden="1" outlineLevel="1">
      <c r="A63" s="26">
        <v>41</v>
      </c>
      <c r="B63" s="94"/>
      <c r="C63" s="87"/>
      <c r="D63" s="299" t="s">
        <v>67</v>
      </c>
      <c r="E63" s="299"/>
      <c r="F63" s="299"/>
      <c r="G63" s="299"/>
      <c r="H63" s="62">
        <v>6240</v>
      </c>
      <c r="I63" s="63">
        <v>7833</v>
      </c>
      <c r="J63" s="213">
        <v>7200</v>
      </c>
      <c r="K63" s="63">
        <v>7971</v>
      </c>
      <c r="L63" s="102"/>
      <c r="M63" s="64">
        <v>39600</v>
      </c>
      <c r="N63" s="213">
        <v>39600</v>
      </c>
      <c r="O63" s="62">
        <v>39600</v>
      </c>
      <c r="P63" s="199"/>
    </row>
    <row r="64" spans="1:16" ht="11.25" hidden="1" outlineLevel="1">
      <c r="A64" s="26">
        <v>41</v>
      </c>
      <c r="B64" s="94"/>
      <c r="C64" s="87"/>
      <c r="D64" s="299" t="s">
        <v>68</v>
      </c>
      <c r="E64" s="299"/>
      <c r="F64" s="299"/>
      <c r="G64" s="299"/>
      <c r="H64" s="62">
        <v>8676</v>
      </c>
      <c r="I64" s="63">
        <v>9577</v>
      </c>
      <c r="J64" s="213">
        <v>8400</v>
      </c>
      <c r="K64" s="63">
        <v>7160</v>
      </c>
      <c r="L64" s="102"/>
      <c r="M64" s="64">
        <v>32400</v>
      </c>
      <c r="N64" s="213">
        <v>32400</v>
      </c>
      <c r="O64" s="62">
        <v>32400</v>
      </c>
      <c r="P64" s="199"/>
    </row>
    <row r="65" spans="1:16" ht="11.25" hidden="1" outlineLevel="1">
      <c r="A65" s="26">
        <v>41</v>
      </c>
      <c r="B65" s="94"/>
      <c r="C65" s="87"/>
      <c r="D65" s="299" t="s">
        <v>69</v>
      </c>
      <c r="E65" s="299"/>
      <c r="F65" s="299"/>
      <c r="G65" s="299"/>
      <c r="H65" s="62">
        <v>468</v>
      </c>
      <c r="I65" s="63">
        <v>504</v>
      </c>
      <c r="J65" s="213">
        <v>400</v>
      </c>
      <c r="K65" s="63">
        <v>169</v>
      </c>
      <c r="L65" s="102"/>
      <c r="M65" s="64">
        <v>0</v>
      </c>
      <c r="N65" s="213">
        <v>0</v>
      </c>
      <c r="O65" s="62">
        <v>0</v>
      </c>
      <c r="P65" s="199"/>
    </row>
    <row r="66" spans="1:16" ht="11.25" hidden="1" outlineLevel="1">
      <c r="A66" s="26">
        <v>41</v>
      </c>
      <c r="B66" s="94"/>
      <c r="C66" s="87"/>
      <c r="D66" s="321" t="s">
        <v>199</v>
      </c>
      <c r="E66" s="321"/>
      <c r="F66" s="321"/>
      <c r="G66" s="321"/>
      <c r="H66" s="62">
        <v>1719</v>
      </c>
      <c r="I66" s="63">
        <v>3608</v>
      </c>
      <c r="J66" s="213">
        <v>1800</v>
      </c>
      <c r="K66" s="63">
        <v>868</v>
      </c>
      <c r="L66" s="102"/>
      <c r="M66" s="64">
        <v>0</v>
      </c>
      <c r="N66" s="213">
        <v>0</v>
      </c>
      <c r="O66" s="62">
        <v>0</v>
      </c>
      <c r="P66" s="199"/>
    </row>
    <row r="67" spans="1:16" ht="12" collapsed="1" thickBot="1">
      <c r="A67" s="90">
        <v>41</v>
      </c>
      <c r="B67" s="113"/>
      <c r="C67" s="36">
        <v>223002</v>
      </c>
      <c r="D67" s="284" t="s">
        <v>70</v>
      </c>
      <c r="E67" s="284"/>
      <c r="F67" s="284"/>
      <c r="G67" s="284"/>
      <c r="H67" s="52">
        <f>SUM(H68:H77)</f>
        <v>51561</v>
      </c>
      <c r="I67" s="53">
        <f>SUM(I68:I77)</f>
        <v>61748</v>
      </c>
      <c r="J67" s="214">
        <f>SUM(J68:J77)</f>
        <v>67439</v>
      </c>
      <c r="K67" s="53">
        <v>62300</v>
      </c>
      <c r="L67" s="220"/>
      <c r="M67" s="54">
        <f>SUM(M68:M77)</f>
        <v>27000</v>
      </c>
      <c r="N67" s="214">
        <v>0</v>
      </c>
      <c r="O67" s="52">
        <v>0</v>
      </c>
      <c r="P67" s="199"/>
    </row>
    <row r="68" spans="1:16" ht="12" hidden="1" outlineLevel="1" thickBot="1">
      <c r="A68" s="204">
        <v>41</v>
      </c>
      <c r="B68" s="94"/>
      <c r="C68" s="85"/>
      <c r="D68" s="272" t="s">
        <v>71</v>
      </c>
      <c r="E68" s="272"/>
      <c r="F68" s="272"/>
      <c r="G68" s="272"/>
      <c r="H68" s="62">
        <v>5265</v>
      </c>
      <c r="I68" s="63">
        <v>7172</v>
      </c>
      <c r="J68" s="213">
        <v>9100</v>
      </c>
      <c r="K68" s="63">
        <v>6046</v>
      </c>
      <c r="L68" s="102"/>
      <c r="M68" s="64">
        <v>0</v>
      </c>
      <c r="N68" s="213">
        <v>0</v>
      </c>
      <c r="O68" s="62">
        <v>0</v>
      </c>
      <c r="P68" s="199"/>
    </row>
    <row r="69" spans="1:16" ht="12" hidden="1" outlineLevel="1" thickBot="1">
      <c r="A69" s="26">
        <v>41</v>
      </c>
      <c r="B69" s="94"/>
      <c r="C69" s="85"/>
      <c r="D69" s="299" t="s">
        <v>72</v>
      </c>
      <c r="E69" s="299"/>
      <c r="F69" s="299"/>
      <c r="G69" s="299"/>
      <c r="H69" s="46">
        <v>439</v>
      </c>
      <c r="I69" s="47">
        <v>788</v>
      </c>
      <c r="J69" s="211">
        <v>456</v>
      </c>
      <c r="K69" s="47">
        <v>708</v>
      </c>
      <c r="L69" s="218"/>
      <c r="M69" s="48">
        <v>0</v>
      </c>
      <c r="N69" s="211">
        <v>0</v>
      </c>
      <c r="O69" s="46">
        <v>0</v>
      </c>
      <c r="P69" s="199"/>
    </row>
    <row r="70" spans="1:16" ht="12" hidden="1" outlineLevel="1" thickBot="1">
      <c r="A70" s="26">
        <v>41</v>
      </c>
      <c r="B70" s="94"/>
      <c r="C70" s="85"/>
      <c r="D70" s="299" t="s">
        <v>73</v>
      </c>
      <c r="E70" s="299"/>
      <c r="F70" s="299"/>
      <c r="G70" s="299"/>
      <c r="H70" s="46">
        <v>1280</v>
      </c>
      <c r="I70" s="47">
        <v>1970</v>
      </c>
      <c r="J70" s="211">
        <v>2400</v>
      </c>
      <c r="K70" s="47">
        <v>1788</v>
      </c>
      <c r="L70" s="218"/>
      <c r="M70" s="48">
        <v>0</v>
      </c>
      <c r="N70" s="211">
        <v>0</v>
      </c>
      <c r="O70" s="46">
        <v>0</v>
      </c>
      <c r="P70" s="199"/>
    </row>
    <row r="71" spans="1:16" ht="12" hidden="1" outlineLevel="1" thickBot="1">
      <c r="A71" s="26">
        <v>41</v>
      </c>
      <c r="B71" s="94"/>
      <c r="C71" s="85"/>
      <c r="D71" s="299" t="s">
        <v>74</v>
      </c>
      <c r="E71" s="299"/>
      <c r="F71" s="299"/>
      <c r="G71" s="299"/>
      <c r="H71" s="46">
        <v>5421</v>
      </c>
      <c r="I71" s="47">
        <v>8692</v>
      </c>
      <c r="J71" s="211">
        <v>11000</v>
      </c>
      <c r="K71" s="47">
        <v>7686</v>
      </c>
      <c r="L71" s="218"/>
      <c r="M71" s="48">
        <v>0</v>
      </c>
      <c r="N71" s="211">
        <v>0</v>
      </c>
      <c r="O71" s="46">
        <v>0</v>
      </c>
      <c r="P71" s="199"/>
    </row>
    <row r="72" spans="1:16" ht="12" hidden="1" outlineLevel="1" thickBot="1">
      <c r="A72" s="26">
        <v>41</v>
      </c>
      <c r="B72" s="94"/>
      <c r="C72" s="85"/>
      <c r="D72" s="299" t="s">
        <v>75</v>
      </c>
      <c r="E72" s="299"/>
      <c r="F72" s="299"/>
      <c r="G72" s="299"/>
      <c r="H72" s="46">
        <v>2061</v>
      </c>
      <c r="I72" s="47">
        <v>2898</v>
      </c>
      <c r="J72" s="211">
        <v>3500</v>
      </c>
      <c r="K72" s="47">
        <v>2592</v>
      </c>
      <c r="L72" s="218"/>
      <c r="M72" s="48">
        <v>0</v>
      </c>
      <c r="N72" s="211">
        <v>0</v>
      </c>
      <c r="O72" s="46">
        <v>0</v>
      </c>
      <c r="P72" s="199"/>
    </row>
    <row r="73" spans="1:16" ht="12" hidden="1" outlineLevel="1" thickBot="1">
      <c r="A73" s="26">
        <v>41</v>
      </c>
      <c r="B73" s="94"/>
      <c r="C73" s="85"/>
      <c r="D73" s="299" t="s">
        <v>76</v>
      </c>
      <c r="E73" s="299"/>
      <c r="F73" s="299"/>
      <c r="G73" s="299"/>
      <c r="H73" s="46">
        <v>6647</v>
      </c>
      <c r="I73" s="47">
        <v>6341</v>
      </c>
      <c r="J73" s="211">
        <v>10166</v>
      </c>
      <c r="K73" s="47">
        <v>1708</v>
      </c>
      <c r="L73" s="218"/>
      <c r="M73" s="48">
        <v>0</v>
      </c>
      <c r="N73" s="211">
        <v>0</v>
      </c>
      <c r="O73" s="46">
        <v>0</v>
      </c>
      <c r="P73" s="199"/>
    </row>
    <row r="74" spans="1:16" ht="12" hidden="1" outlineLevel="1" thickBot="1">
      <c r="A74" s="26">
        <v>41</v>
      </c>
      <c r="B74" s="94"/>
      <c r="C74" s="85"/>
      <c r="D74" s="299" t="s">
        <v>77</v>
      </c>
      <c r="E74" s="299"/>
      <c r="F74" s="299"/>
      <c r="G74" s="299"/>
      <c r="H74" s="46">
        <v>3522</v>
      </c>
      <c r="I74" s="47">
        <v>4322</v>
      </c>
      <c r="J74" s="211">
        <v>4000</v>
      </c>
      <c r="K74" s="47">
        <v>2578</v>
      </c>
      <c r="L74" s="218"/>
      <c r="M74" s="48">
        <v>0</v>
      </c>
      <c r="N74" s="211">
        <v>0</v>
      </c>
      <c r="O74" s="46">
        <v>0</v>
      </c>
      <c r="P74" s="199"/>
    </row>
    <row r="75" spans="1:16" ht="12" hidden="1" outlineLevel="1" thickBot="1">
      <c r="A75" s="26">
        <v>41</v>
      </c>
      <c r="B75" s="94"/>
      <c r="C75" s="85"/>
      <c r="D75" s="299" t="s">
        <v>78</v>
      </c>
      <c r="E75" s="299"/>
      <c r="F75" s="299"/>
      <c r="G75" s="299"/>
      <c r="H75" s="46">
        <v>3569</v>
      </c>
      <c r="I75" s="47">
        <v>3731</v>
      </c>
      <c r="J75" s="211">
        <v>3570</v>
      </c>
      <c r="K75" s="47">
        <v>1806</v>
      </c>
      <c r="L75" s="218"/>
      <c r="M75" s="48">
        <v>0</v>
      </c>
      <c r="N75" s="211">
        <v>0</v>
      </c>
      <c r="O75" s="46">
        <v>0</v>
      </c>
      <c r="P75" s="199"/>
    </row>
    <row r="76" spans="1:16" ht="12" hidden="1" outlineLevel="1" thickBot="1">
      <c r="A76" s="26">
        <v>41</v>
      </c>
      <c r="B76" s="94"/>
      <c r="C76" s="85"/>
      <c r="D76" s="299" t="s">
        <v>79</v>
      </c>
      <c r="E76" s="299"/>
      <c r="F76" s="299"/>
      <c r="G76" s="299"/>
      <c r="H76" s="46">
        <v>1257</v>
      </c>
      <c r="I76" s="47">
        <v>1145</v>
      </c>
      <c r="J76" s="211">
        <v>1247</v>
      </c>
      <c r="K76" s="47">
        <v>1065</v>
      </c>
      <c r="L76" s="218"/>
      <c r="M76" s="48">
        <v>0</v>
      </c>
      <c r="N76" s="211">
        <v>0</v>
      </c>
      <c r="O76" s="46">
        <v>0</v>
      </c>
      <c r="P76" s="199"/>
    </row>
    <row r="77" spans="1:16" ht="12" hidden="1" outlineLevel="1" thickBot="1">
      <c r="A77" s="173">
        <v>41</v>
      </c>
      <c r="B77" s="94"/>
      <c r="C77" s="97"/>
      <c r="D77" s="319" t="s">
        <v>80</v>
      </c>
      <c r="E77" s="319"/>
      <c r="F77" s="319"/>
      <c r="G77" s="319"/>
      <c r="H77" s="98">
        <v>22100</v>
      </c>
      <c r="I77" s="99">
        <v>24689</v>
      </c>
      <c r="J77" s="212">
        <v>22000</v>
      </c>
      <c r="K77" s="99">
        <v>20000</v>
      </c>
      <c r="L77" s="219"/>
      <c r="M77" s="131">
        <v>27000</v>
      </c>
      <c r="N77" s="212">
        <v>27000</v>
      </c>
      <c r="O77" s="98">
        <v>27000</v>
      </c>
      <c r="P77" s="199"/>
    </row>
    <row r="78" spans="1:16" ht="11.25" collapsed="1">
      <c r="A78" s="91">
        <v>41</v>
      </c>
      <c r="B78" s="92"/>
      <c r="C78" s="127">
        <v>223003</v>
      </c>
      <c r="D78" s="308" t="s">
        <v>81</v>
      </c>
      <c r="E78" s="308"/>
      <c r="F78" s="308"/>
      <c r="G78" s="308"/>
      <c r="H78" s="205">
        <f>SUM(H79:H91)</f>
        <v>42362</v>
      </c>
      <c r="I78" s="206">
        <f>SUM(I79:I91)</f>
        <v>34507</v>
      </c>
      <c r="J78" s="215">
        <f>SUM(J79:J91)</f>
        <v>24506</v>
      </c>
      <c r="K78" s="206">
        <v>28500</v>
      </c>
      <c r="L78" s="221"/>
      <c r="M78" s="209">
        <f>SUM(M79:M91)</f>
        <v>0</v>
      </c>
      <c r="N78" s="215">
        <f>SUM(N79:N91)</f>
        <v>0</v>
      </c>
      <c r="O78" s="205">
        <f>SUM(O79:O91)</f>
        <v>0</v>
      </c>
      <c r="P78" s="199"/>
    </row>
    <row r="79" spans="1:16" ht="11.25" hidden="1" outlineLevel="1">
      <c r="A79" s="26">
        <v>41</v>
      </c>
      <c r="B79" s="94"/>
      <c r="C79" s="67"/>
      <c r="D79" s="296" t="s">
        <v>82</v>
      </c>
      <c r="E79" s="296"/>
      <c r="F79" s="296"/>
      <c r="G79" s="296"/>
      <c r="H79" s="98">
        <v>2170</v>
      </c>
      <c r="I79" s="99">
        <v>2773</v>
      </c>
      <c r="J79" s="100">
        <v>1900</v>
      </c>
      <c r="K79" s="99">
        <v>1850</v>
      </c>
      <c r="L79" s="219"/>
      <c r="M79" s="131"/>
      <c r="N79" s="100"/>
      <c r="O79" s="131"/>
      <c r="P79" s="199"/>
    </row>
    <row r="80" spans="1:16" ht="11.25" hidden="1" outlineLevel="1">
      <c r="A80" s="26">
        <v>41</v>
      </c>
      <c r="B80" s="94"/>
      <c r="C80" s="110"/>
      <c r="D80" s="296" t="s">
        <v>83</v>
      </c>
      <c r="E80" s="296"/>
      <c r="F80" s="296"/>
      <c r="G80" s="296"/>
      <c r="H80" s="98">
        <v>0</v>
      </c>
      <c r="I80" s="99">
        <v>55</v>
      </c>
      <c r="J80" s="100">
        <v>0</v>
      </c>
      <c r="K80" s="99">
        <v>0</v>
      </c>
      <c r="L80" s="219"/>
      <c r="M80" s="131"/>
      <c r="N80" s="100"/>
      <c r="O80" s="131"/>
      <c r="P80" s="199"/>
    </row>
    <row r="81" spans="1:16" ht="11.25" hidden="1" outlineLevel="1">
      <c r="A81" s="26">
        <v>41</v>
      </c>
      <c r="B81" s="94"/>
      <c r="C81" s="87"/>
      <c r="D81" s="296" t="s">
        <v>84</v>
      </c>
      <c r="E81" s="296"/>
      <c r="F81" s="296"/>
      <c r="G81" s="296"/>
      <c r="H81" s="98">
        <v>381</v>
      </c>
      <c r="I81" s="99">
        <v>405</v>
      </c>
      <c r="J81" s="100">
        <v>1160</v>
      </c>
      <c r="K81" s="99">
        <v>457</v>
      </c>
      <c r="L81" s="219"/>
      <c r="M81" s="131"/>
      <c r="N81" s="100"/>
      <c r="O81" s="131"/>
      <c r="P81" s="199"/>
    </row>
    <row r="82" spans="1:16" ht="11.25" hidden="1" outlineLevel="1">
      <c r="A82" s="26">
        <v>41</v>
      </c>
      <c r="B82" s="94"/>
      <c r="C82" s="87"/>
      <c r="D82" s="296" t="s">
        <v>85</v>
      </c>
      <c r="E82" s="296"/>
      <c r="F82" s="296"/>
      <c r="G82" s="296"/>
      <c r="H82" s="98">
        <v>958</v>
      </c>
      <c r="I82" s="99">
        <v>1424</v>
      </c>
      <c r="J82" s="100">
        <v>1938</v>
      </c>
      <c r="K82" s="99">
        <v>777</v>
      </c>
      <c r="L82" s="219"/>
      <c r="M82" s="131"/>
      <c r="N82" s="100"/>
      <c r="O82" s="131"/>
      <c r="P82" s="199"/>
    </row>
    <row r="83" spans="1:16" ht="11.25" hidden="1" outlineLevel="1">
      <c r="A83" s="26">
        <v>41</v>
      </c>
      <c r="B83" s="94"/>
      <c r="C83" s="87"/>
      <c r="D83" s="296" t="s">
        <v>86</v>
      </c>
      <c r="E83" s="296"/>
      <c r="F83" s="296"/>
      <c r="G83" s="296"/>
      <c r="H83" s="98">
        <v>786</v>
      </c>
      <c r="I83" s="99">
        <v>647</v>
      </c>
      <c r="J83" s="100">
        <v>400</v>
      </c>
      <c r="K83" s="99">
        <v>740</v>
      </c>
      <c r="L83" s="219"/>
      <c r="M83" s="131"/>
      <c r="N83" s="100"/>
      <c r="O83" s="131"/>
      <c r="P83" s="199"/>
    </row>
    <row r="84" spans="1:16" ht="11.25" hidden="1" outlineLevel="1">
      <c r="A84" s="26">
        <v>41</v>
      </c>
      <c r="B84" s="94"/>
      <c r="C84" s="87"/>
      <c r="D84" s="296" t="s">
        <v>87</v>
      </c>
      <c r="E84" s="296"/>
      <c r="F84" s="296"/>
      <c r="G84" s="296"/>
      <c r="H84" s="98">
        <v>567</v>
      </c>
      <c r="I84" s="99">
        <v>282</v>
      </c>
      <c r="J84" s="100">
        <v>420</v>
      </c>
      <c r="K84" s="99">
        <v>0</v>
      </c>
      <c r="L84" s="219"/>
      <c r="M84" s="131"/>
      <c r="N84" s="100"/>
      <c r="O84" s="131"/>
      <c r="P84" s="199"/>
    </row>
    <row r="85" spans="1:16" ht="11.25" hidden="1" outlineLevel="1">
      <c r="A85" s="26">
        <v>41</v>
      </c>
      <c r="B85" s="94"/>
      <c r="C85" s="87"/>
      <c r="D85" s="296" t="s">
        <v>88</v>
      </c>
      <c r="E85" s="296"/>
      <c r="F85" s="296"/>
      <c r="G85" s="296"/>
      <c r="H85" s="98">
        <v>4463</v>
      </c>
      <c r="I85" s="99">
        <v>4421</v>
      </c>
      <c r="J85" s="100">
        <v>3900</v>
      </c>
      <c r="K85" s="99">
        <v>3051</v>
      </c>
      <c r="L85" s="219"/>
      <c r="M85" s="131"/>
      <c r="N85" s="100"/>
      <c r="O85" s="131"/>
      <c r="P85" s="199"/>
    </row>
    <row r="86" spans="1:16" ht="11.25" hidden="1" outlineLevel="1">
      <c r="A86" s="26">
        <v>41</v>
      </c>
      <c r="B86" s="94"/>
      <c r="C86" s="87"/>
      <c r="D86" s="296" t="s">
        <v>89</v>
      </c>
      <c r="E86" s="296"/>
      <c r="F86" s="296"/>
      <c r="G86" s="296"/>
      <c r="H86" s="98">
        <v>870</v>
      </c>
      <c r="I86" s="99">
        <v>647</v>
      </c>
      <c r="J86" s="100">
        <v>2068</v>
      </c>
      <c r="K86" s="99">
        <v>494</v>
      </c>
      <c r="L86" s="219"/>
      <c r="M86" s="131"/>
      <c r="N86" s="100"/>
      <c r="O86" s="131"/>
      <c r="P86" s="199"/>
    </row>
    <row r="87" spans="1:16" ht="11.25" hidden="1" outlineLevel="1">
      <c r="A87" s="26">
        <v>41</v>
      </c>
      <c r="B87" s="94"/>
      <c r="C87" s="87"/>
      <c r="D87" s="318" t="s">
        <v>90</v>
      </c>
      <c r="E87" s="318"/>
      <c r="F87" s="318"/>
      <c r="G87" s="318"/>
      <c r="H87" s="98">
        <v>900</v>
      </c>
      <c r="I87" s="99">
        <v>850</v>
      </c>
      <c r="J87" s="100">
        <v>920</v>
      </c>
      <c r="K87" s="99">
        <v>457</v>
      </c>
      <c r="L87" s="219"/>
      <c r="M87" s="131"/>
      <c r="N87" s="100"/>
      <c r="O87" s="131"/>
      <c r="P87" s="199"/>
    </row>
    <row r="88" spans="1:16" ht="11.25" hidden="1" outlineLevel="1">
      <c r="A88" s="26">
        <v>41</v>
      </c>
      <c r="B88" s="94"/>
      <c r="C88" s="87"/>
      <c r="D88" s="313" t="s">
        <v>91</v>
      </c>
      <c r="E88" s="314"/>
      <c r="F88" s="314"/>
      <c r="G88" s="315"/>
      <c r="H88" s="46">
        <v>0</v>
      </c>
      <c r="I88" s="47">
        <v>444</v>
      </c>
      <c r="J88" s="96">
        <v>300</v>
      </c>
      <c r="K88" s="47">
        <v>368</v>
      </c>
      <c r="L88" s="218"/>
      <c r="M88" s="48"/>
      <c r="N88" s="96"/>
      <c r="O88" s="48"/>
      <c r="P88" s="199"/>
    </row>
    <row r="89" spans="1:16" ht="11.25" hidden="1" outlineLevel="1">
      <c r="A89" s="26">
        <v>41</v>
      </c>
      <c r="B89" s="94"/>
      <c r="C89" s="87"/>
      <c r="D89" s="313" t="s">
        <v>92</v>
      </c>
      <c r="E89" s="314"/>
      <c r="F89" s="314"/>
      <c r="G89" s="315"/>
      <c r="H89" s="46">
        <v>15955</v>
      </c>
      <c r="I89" s="47">
        <v>16519</v>
      </c>
      <c r="J89" s="96">
        <v>7000</v>
      </c>
      <c r="K89" s="47">
        <v>10651</v>
      </c>
      <c r="L89" s="218"/>
      <c r="M89" s="48"/>
      <c r="N89" s="96"/>
      <c r="O89" s="48"/>
      <c r="P89" s="199"/>
    </row>
    <row r="90" spans="1:16" ht="11.25" hidden="1" outlineLevel="1">
      <c r="A90" s="26">
        <v>41</v>
      </c>
      <c r="B90" s="94"/>
      <c r="C90" s="87"/>
      <c r="D90" s="313" t="s">
        <v>93</v>
      </c>
      <c r="E90" s="314"/>
      <c r="F90" s="314"/>
      <c r="G90" s="315"/>
      <c r="H90" s="46">
        <v>2353</v>
      </c>
      <c r="I90" s="47">
        <v>2248</v>
      </c>
      <c r="J90" s="96">
        <v>2300</v>
      </c>
      <c r="K90" s="47">
        <v>1822</v>
      </c>
      <c r="L90" s="218"/>
      <c r="M90" s="48"/>
      <c r="N90" s="96"/>
      <c r="O90" s="48"/>
      <c r="P90" s="199"/>
    </row>
    <row r="91" spans="1:16" ht="11.25" hidden="1" outlineLevel="1">
      <c r="A91" s="26">
        <v>41</v>
      </c>
      <c r="B91" s="94"/>
      <c r="C91" s="85"/>
      <c r="D91" s="313" t="s">
        <v>94</v>
      </c>
      <c r="E91" s="314"/>
      <c r="F91" s="314"/>
      <c r="G91" s="315"/>
      <c r="H91" s="46">
        <v>12959</v>
      </c>
      <c r="I91" s="47">
        <v>3792</v>
      </c>
      <c r="J91" s="96">
        <v>2200</v>
      </c>
      <c r="K91" s="47">
        <v>1066</v>
      </c>
      <c r="L91" s="218"/>
      <c r="M91" s="48"/>
      <c r="N91" s="96"/>
      <c r="O91" s="48"/>
      <c r="P91" s="199"/>
    </row>
    <row r="92" spans="1:16" ht="11.25" collapsed="1">
      <c r="A92" s="26">
        <v>41</v>
      </c>
      <c r="B92" s="94"/>
      <c r="C92" s="106">
        <v>229</v>
      </c>
      <c r="D92" s="266" t="s">
        <v>95</v>
      </c>
      <c r="E92" s="267"/>
      <c r="F92" s="267"/>
      <c r="G92" s="267"/>
      <c r="H92" s="111">
        <f>SUM(H93)</f>
        <v>0</v>
      </c>
      <c r="I92" s="111">
        <f>SUM(I93)</f>
        <v>0</v>
      </c>
      <c r="J92" s="112">
        <f>SUM(J93)</f>
        <v>0</v>
      </c>
      <c r="K92" s="111">
        <f>SUM(K93)</f>
        <v>1355</v>
      </c>
      <c r="L92" s="112"/>
      <c r="M92" s="111">
        <f>SUM(M93)</f>
        <v>0</v>
      </c>
      <c r="N92" s="112">
        <f>SUM(N93)</f>
        <v>0</v>
      </c>
      <c r="O92" s="111">
        <f>SUM(O93)</f>
        <v>0</v>
      </c>
      <c r="P92" s="199"/>
    </row>
    <row r="93" spans="1:16" ht="12" thickBot="1">
      <c r="A93" s="26">
        <v>41</v>
      </c>
      <c r="B93" s="113"/>
      <c r="C93" s="36">
        <v>229005</v>
      </c>
      <c r="D93" s="316" t="s">
        <v>96</v>
      </c>
      <c r="E93" s="317"/>
      <c r="F93" s="317"/>
      <c r="G93" s="317"/>
      <c r="H93" s="114">
        <v>0</v>
      </c>
      <c r="I93" s="115">
        <v>0</v>
      </c>
      <c r="J93" s="216">
        <v>0</v>
      </c>
      <c r="K93" s="115">
        <v>1355</v>
      </c>
      <c r="L93" s="222"/>
      <c r="M93" s="210">
        <v>0</v>
      </c>
      <c r="N93" s="216">
        <v>0</v>
      </c>
      <c r="O93" s="114">
        <v>0</v>
      </c>
      <c r="P93" s="199"/>
    </row>
    <row r="94" spans="1:16" ht="12" thickBot="1">
      <c r="A94" s="26">
        <v>41</v>
      </c>
      <c r="B94" s="30">
        <v>240</v>
      </c>
      <c r="C94" s="289" t="s">
        <v>97</v>
      </c>
      <c r="D94" s="290"/>
      <c r="E94" s="290"/>
      <c r="F94" s="290"/>
      <c r="G94" s="291"/>
      <c r="H94" s="41">
        <f>SUM(H95)</f>
        <v>1987</v>
      </c>
      <c r="I94" s="41">
        <f>SUM(I95)</f>
        <v>1054</v>
      </c>
      <c r="J94" s="116">
        <f>SUM(J95)</f>
        <v>0</v>
      </c>
      <c r="K94" s="41">
        <f>SUM(K95)</f>
        <v>720</v>
      </c>
      <c r="L94" s="117"/>
      <c r="M94" s="41">
        <f>SUM(M95)</f>
        <v>0</v>
      </c>
      <c r="N94" s="41">
        <f>SUM(N95)</f>
        <v>0</v>
      </c>
      <c r="O94" s="41">
        <f>SUM(O95)</f>
        <v>0</v>
      </c>
      <c r="P94" s="199"/>
    </row>
    <row r="95" spans="1:16" ht="12" thickBot="1">
      <c r="A95" s="26">
        <v>41</v>
      </c>
      <c r="B95" s="118"/>
      <c r="C95" s="119">
        <v>243</v>
      </c>
      <c r="D95" s="310" t="s">
        <v>98</v>
      </c>
      <c r="E95" s="311"/>
      <c r="F95" s="311"/>
      <c r="G95" s="312"/>
      <c r="H95" s="120">
        <v>1987</v>
      </c>
      <c r="I95" s="120">
        <v>1054</v>
      </c>
      <c r="J95" s="121">
        <v>0</v>
      </c>
      <c r="K95" s="120">
        <v>720</v>
      </c>
      <c r="L95" s="122"/>
      <c r="M95" s="120">
        <v>0</v>
      </c>
      <c r="N95" s="120">
        <v>0</v>
      </c>
      <c r="O95" s="120">
        <v>0</v>
      </c>
      <c r="P95" s="199"/>
    </row>
    <row r="96" spans="1:16" ht="12" thickBot="1">
      <c r="A96" s="26">
        <v>41</v>
      </c>
      <c r="B96" s="30">
        <v>290</v>
      </c>
      <c r="C96" s="289" t="s">
        <v>99</v>
      </c>
      <c r="D96" s="290"/>
      <c r="E96" s="290"/>
      <c r="F96" s="290"/>
      <c r="G96" s="291"/>
      <c r="H96" s="32">
        <f>SUM(H97)</f>
        <v>77099</v>
      </c>
      <c r="I96" s="32">
        <f>SUM(I97)</f>
        <v>97839</v>
      </c>
      <c r="J96" s="32">
        <f>SUM(J97)</f>
        <v>118650</v>
      </c>
      <c r="K96" s="32">
        <f>SUM(K97)</f>
        <v>138330</v>
      </c>
      <c r="L96" s="32"/>
      <c r="M96" s="32">
        <f>SUM(M97)</f>
        <v>170780</v>
      </c>
      <c r="N96" s="32">
        <f>SUM(N97)</f>
        <v>169200</v>
      </c>
      <c r="O96" s="32">
        <f>SUM(O97)</f>
        <v>169200</v>
      </c>
      <c r="P96" s="199"/>
    </row>
    <row r="97" spans="1:16" ht="11.25">
      <c r="A97" s="26">
        <v>41</v>
      </c>
      <c r="B97" s="60"/>
      <c r="C97" s="34">
        <v>292</v>
      </c>
      <c r="D97" s="263" t="s">
        <v>100</v>
      </c>
      <c r="E97" s="264"/>
      <c r="F97" s="264"/>
      <c r="G97" s="265"/>
      <c r="H97" s="35">
        <f>SUM(H98,H101,H106)</f>
        <v>77099</v>
      </c>
      <c r="I97" s="35">
        <f>SUM(I98,I101,I106)</f>
        <v>97839</v>
      </c>
      <c r="J97" s="35">
        <f>SUM(J98,J101)</f>
        <v>118650</v>
      </c>
      <c r="K97" s="35">
        <f>SUM(K98,K101,K106)</f>
        <v>138330</v>
      </c>
      <c r="L97" s="35"/>
      <c r="M97" s="35">
        <f>SUM(M98,M101,M106)</f>
        <v>170780</v>
      </c>
      <c r="N97" s="35">
        <f>SUM(N98,N101,N106)</f>
        <v>169200</v>
      </c>
      <c r="O97" s="35">
        <f>SUM(O98,O101,O106)</f>
        <v>169200</v>
      </c>
      <c r="P97" s="199"/>
    </row>
    <row r="98" spans="1:16" ht="12" thickBot="1">
      <c r="A98" s="26">
        <v>41</v>
      </c>
      <c r="B98" s="60"/>
      <c r="C98" s="85">
        <v>292008</v>
      </c>
      <c r="D98" s="301" t="s">
        <v>101</v>
      </c>
      <c r="E98" s="302"/>
      <c r="F98" s="302"/>
      <c r="G98" s="303"/>
      <c r="H98" s="62">
        <f>SUM(H99:H100)</f>
        <v>38121</v>
      </c>
      <c r="I98" s="63">
        <f>SUM(I99:I100)</f>
        <v>43221</v>
      </c>
      <c r="J98" s="62">
        <f>SUM(J99:J100)</f>
        <v>45000</v>
      </c>
      <c r="K98" s="63">
        <v>58600</v>
      </c>
      <c r="L98" s="65"/>
      <c r="M98" s="64">
        <f>SUM(M99:M100)</f>
        <v>59200</v>
      </c>
      <c r="N98" s="62">
        <f>SUM(N99:N100)</f>
        <v>59200</v>
      </c>
      <c r="O98" s="62">
        <f>SUM(O99:O100)</f>
        <v>59200</v>
      </c>
      <c r="P98" s="199"/>
    </row>
    <row r="99" spans="1:16" ht="12" hidden="1" outlineLevel="1" thickBot="1">
      <c r="A99" s="26">
        <v>41</v>
      </c>
      <c r="B99" s="60"/>
      <c r="C99" s="87"/>
      <c r="D99" s="298" t="s">
        <v>102</v>
      </c>
      <c r="E99" s="299"/>
      <c r="F99" s="299"/>
      <c r="G99" s="300"/>
      <c r="H99" s="46">
        <v>4909</v>
      </c>
      <c r="I99" s="47">
        <v>5521</v>
      </c>
      <c r="J99" s="46">
        <v>5000</v>
      </c>
      <c r="K99" s="47">
        <v>3892</v>
      </c>
      <c r="L99" s="49"/>
      <c r="M99" s="75">
        <v>5500</v>
      </c>
      <c r="N99" s="73">
        <v>5500</v>
      </c>
      <c r="O99" s="73">
        <v>5500</v>
      </c>
      <c r="P99" s="199"/>
    </row>
    <row r="100" spans="1:16" ht="12" hidden="1" outlineLevel="1" thickBot="1">
      <c r="A100" s="90">
        <v>41</v>
      </c>
      <c r="B100" s="123"/>
      <c r="C100" s="124"/>
      <c r="D100" s="304" t="s">
        <v>103</v>
      </c>
      <c r="E100" s="305"/>
      <c r="F100" s="305"/>
      <c r="G100" s="306"/>
      <c r="H100" s="52">
        <v>33212</v>
      </c>
      <c r="I100" s="53">
        <v>37700</v>
      </c>
      <c r="J100" s="52">
        <v>40000</v>
      </c>
      <c r="K100" s="53">
        <v>51300</v>
      </c>
      <c r="L100" s="55"/>
      <c r="M100" s="125">
        <v>53700</v>
      </c>
      <c r="N100" s="217">
        <v>53700</v>
      </c>
      <c r="O100" s="217">
        <v>53700</v>
      </c>
      <c r="P100" s="199"/>
    </row>
    <row r="101" spans="1:16" ht="12.75" customHeight="1" collapsed="1">
      <c r="A101" s="91">
        <v>41</v>
      </c>
      <c r="B101" s="126"/>
      <c r="C101" s="127">
        <v>292012</v>
      </c>
      <c r="D101" s="307" t="s">
        <v>104</v>
      </c>
      <c r="E101" s="308"/>
      <c r="F101" s="308"/>
      <c r="G101" s="309"/>
      <c r="H101" s="128">
        <f>SUM(H102:H105)</f>
        <v>38806</v>
      </c>
      <c r="I101" s="128">
        <f>SUM(I102:I105)</f>
        <v>54046</v>
      </c>
      <c r="J101" s="128">
        <f>SUM(J102:J105)</f>
        <v>73650</v>
      </c>
      <c r="K101" s="128">
        <v>79250</v>
      </c>
      <c r="L101" s="130"/>
      <c r="M101" s="129">
        <f>SUM(M102:M105)</f>
        <v>111580</v>
      </c>
      <c r="N101" s="128">
        <v>110000</v>
      </c>
      <c r="O101" s="128">
        <v>110000</v>
      </c>
      <c r="P101" s="199"/>
    </row>
    <row r="102" spans="1:16" ht="11.25" hidden="1" outlineLevel="1">
      <c r="A102" s="67"/>
      <c r="B102" s="60"/>
      <c r="C102" s="97"/>
      <c r="D102" s="295" t="s">
        <v>105</v>
      </c>
      <c r="E102" s="296"/>
      <c r="F102" s="296"/>
      <c r="G102" s="297"/>
      <c r="H102" s="98">
        <v>539</v>
      </c>
      <c r="I102" s="99">
        <v>220</v>
      </c>
      <c r="J102" s="98">
        <v>24800</v>
      </c>
      <c r="K102" s="99">
        <v>17240</v>
      </c>
      <c r="L102" s="132"/>
      <c r="M102" s="131">
        <v>5000</v>
      </c>
      <c r="N102" s="98">
        <v>5000</v>
      </c>
      <c r="O102" s="98">
        <v>5000</v>
      </c>
      <c r="P102" s="199"/>
    </row>
    <row r="103" spans="1:16" ht="11.25" hidden="1" outlineLevel="1">
      <c r="A103" s="67"/>
      <c r="B103" s="60"/>
      <c r="C103" s="97"/>
      <c r="D103" s="295" t="s">
        <v>106</v>
      </c>
      <c r="E103" s="296"/>
      <c r="F103" s="296"/>
      <c r="G103" s="297"/>
      <c r="H103" s="98">
        <v>33902</v>
      </c>
      <c r="I103" s="99">
        <v>45682</v>
      </c>
      <c r="J103" s="98">
        <v>41000</v>
      </c>
      <c r="K103" s="99">
        <v>31175.77</v>
      </c>
      <c r="L103" s="132"/>
      <c r="M103" s="131">
        <v>93682</v>
      </c>
      <c r="N103" s="98">
        <v>93682</v>
      </c>
      <c r="O103" s="98">
        <v>93682</v>
      </c>
      <c r="P103" s="199"/>
    </row>
    <row r="104" spans="1:16" ht="11.25" hidden="1" outlineLevel="1">
      <c r="A104" s="67"/>
      <c r="B104" s="60"/>
      <c r="C104" s="97"/>
      <c r="D104" s="295" t="s">
        <v>107</v>
      </c>
      <c r="E104" s="296"/>
      <c r="F104" s="296"/>
      <c r="G104" s="297"/>
      <c r="H104" s="98">
        <v>4245</v>
      </c>
      <c r="I104" s="99">
        <v>6712</v>
      </c>
      <c r="J104" s="98">
        <v>6650</v>
      </c>
      <c r="K104" s="99">
        <v>5584</v>
      </c>
      <c r="L104" s="132"/>
      <c r="M104" s="131">
        <v>11898</v>
      </c>
      <c r="N104" s="98">
        <v>11898</v>
      </c>
      <c r="O104" s="98">
        <v>11898</v>
      </c>
      <c r="P104" s="199"/>
    </row>
    <row r="105" spans="1:16" ht="11.25" hidden="1" outlineLevel="1">
      <c r="A105" s="67"/>
      <c r="B105" s="60"/>
      <c r="C105" s="97"/>
      <c r="D105" s="298" t="s">
        <v>108</v>
      </c>
      <c r="E105" s="299"/>
      <c r="F105" s="299"/>
      <c r="G105" s="300"/>
      <c r="H105" s="98">
        <v>120</v>
      </c>
      <c r="I105" s="99">
        <v>1432</v>
      </c>
      <c r="J105" s="98">
        <v>1200</v>
      </c>
      <c r="K105" s="99">
        <v>13028</v>
      </c>
      <c r="L105" s="132"/>
      <c r="M105" s="131">
        <v>1000</v>
      </c>
      <c r="N105" s="98">
        <v>1000</v>
      </c>
      <c r="O105" s="98">
        <v>1000</v>
      </c>
      <c r="P105" s="199"/>
    </row>
    <row r="106" spans="1:16" ht="12" collapsed="1" thickBot="1">
      <c r="A106" s="90">
        <v>41</v>
      </c>
      <c r="B106" s="123"/>
      <c r="C106" s="124">
        <v>292017</v>
      </c>
      <c r="D106" s="283" t="s">
        <v>109</v>
      </c>
      <c r="E106" s="284"/>
      <c r="F106" s="284"/>
      <c r="G106" s="285"/>
      <c r="H106" s="52">
        <v>172</v>
      </c>
      <c r="I106" s="53">
        <v>572</v>
      </c>
      <c r="J106" s="52">
        <v>0</v>
      </c>
      <c r="K106" s="53">
        <v>480</v>
      </c>
      <c r="L106" s="55"/>
      <c r="M106" s="54">
        <v>0</v>
      </c>
      <c r="N106" s="52">
        <v>0</v>
      </c>
      <c r="O106" s="52">
        <v>0</v>
      </c>
      <c r="P106" s="199"/>
    </row>
    <row r="107" spans="1:16" ht="12" thickBot="1">
      <c r="A107" s="81"/>
      <c r="B107" s="133">
        <v>300</v>
      </c>
      <c r="C107" s="286" t="s">
        <v>110</v>
      </c>
      <c r="D107" s="287"/>
      <c r="E107" s="287"/>
      <c r="F107" s="287"/>
      <c r="G107" s="288"/>
      <c r="H107" s="134">
        <f>SUM(H108)</f>
        <v>2153605</v>
      </c>
      <c r="I107" s="134">
        <f>SUM(I108)</f>
        <v>1780086</v>
      </c>
      <c r="J107" s="134">
        <f>SUM(J108)</f>
        <v>1282179</v>
      </c>
      <c r="K107" s="134">
        <f>SUM(K108)</f>
        <v>1623100</v>
      </c>
      <c r="L107" s="134"/>
      <c r="M107" s="134">
        <v>0</v>
      </c>
      <c r="N107" s="134">
        <v>0</v>
      </c>
      <c r="O107" s="134">
        <v>0</v>
      </c>
      <c r="P107" s="199"/>
    </row>
    <row r="108" spans="1:16" ht="12" thickBot="1">
      <c r="A108" s="135"/>
      <c r="B108" s="30">
        <v>310</v>
      </c>
      <c r="C108" s="289" t="s">
        <v>111</v>
      </c>
      <c r="D108" s="290"/>
      <c r="E108" s="290"/>
      <c r="F108" s="290"/>
      <c r="G108" s="291"/>
      <c r="H108" s="32">
        <f>SUM(H109,H118)</f>
        <v>2153605</v>
      </c>
      <c r="I108" s="32">
        <f>SUM(I109,I118)</f>
        <v>1780086</v>
      </c>
      <c r="J108" s="32">
        <f>SUM(J109,J118)</f>
        <v>1282179</v>
      </c>
      <c r="K108" s="32">
        <f>SUM(K109,K118)</f>
        <v>1623100</v>
      </c>
      <c r="L108" s="32"/>
      <c r="M108" s="32"/>
      <c r="N108" s="32"/>
      <c r="O108" s="32"/>
      <c r="P108" s="199"/>
    </row>
    <row r="109" spans="1:16" ht="11.25">
      <c r="A109" s="67"/>
      <c r="B109" s="136"/>
      <c r="C109" s="137">
        <v>311</v>
      </c>
      <c r="D109" s="292" t="s">
        <v>112</v>
      </c>
      <c r="E109" s="293"/>
      <c r="F109" s="293"/>
      <c r="G109" s="294"/>
      <c r="H109" s="138">
        <f>SUM(H110:H117)</f>
        <v>19654</v>
      </c>
      <c r="I109" s="138">
        <f>SUM(I110:I117)</f>
        <v>21538</v>
      </c>
      <c r="J109" s="138">
        <f>SUM(J110:J117)</f>
        <v>0</v>
      </c>
      <c r="K109" s="138">
        <v>12400</v>
      </c>
      <c r="L109" s="138"/>
      <c r="M109" s="138"/>
      <c r="N109" s="138"/>
      <c r="O109" s="138"/>
      <c r="P109" s="199"/>
    </row>
    <row r="110" spans="1:16" ht="11.25" hidden="1" outlineLevel="1">
      <c r="A110" s="26">
        <v>45</v>
      </c>
      <c r="B110" s="136"/>
      <c r="C110" s="139"/>
      <c r="D110" s="281" t="s">
        <v>113</v>
      </c>
      <c r="E110" s="281"/>
      <c r="F110" s="281"/>
      <c r="G110" s="281"/>
      <c r="H110" s="140">
        <v>0</v>
      </c>
      <c r="I110" s="141">
        <v>14788</v>
      </c>
      <c r="J110" s="142">
        <v>0</v>
      </c>
      <c r="K110" s="141">
        <v>2786</v>
      </c>
      <c r="L110" s="143"/>
      <c r="M110" s="142"/>
      <c r="N110" s="142"/>
      <c r="O110" s="142"/>
      <c r="P110" s="199"/>
    </row>
    <row r="111" spans="1:16" ht="11.25" hidden="1" outlineLevel="1">
      <c r="A111" s="26">
        <v>71</v>
      </c>
      <c r="B111" s="136"/>
      <c r="C111" s="144"/>
      <c r="D111" s="281" t="s">
        <v>114</v>
      </c>
      <c r="E111" s="281"/>
      <c r="F111" s="281"/>
      <c r="G111" s="281"/>
      <c r="H111" s="145">
        <v>1164</v>
      </c>
      <c r="I111" s="146">
        <v>1992</v>
      </c>
      <c r="J111" s="147">
        <v>0</v>
      </c>
      <c r="K111" s="146">
        <v>7133</v>
      </c>
      <c r="L111" s="148"/>
      <c r="M111" s="147"/>
      <c r="N111" s="147"/>
      <c r="O111" s="147"/>
      <c r="P111" s="199"/>
    </row>
    <row r="112" spans="1:16" ht="11.25" hidden="1" outlineLevel="1">
      <c r="A112" s="26">
        <v>71</v>
      </c>
      <c r="B112" s="136"/>
      <c r="C112" s="144"/>
      <c r="D112" s="281" t="s">
        <v>115</v>
      </c>
      <c r="E112" s="281"/>
      <c r="F112" s="281"/>
      <c r="G112" s="281"/>
      <c r="H112" s="145">
        <v>545</v>
      </c>
      <c r="I112" s="146">
        <v>429</v>
      </c>
      <c r="J112" s="147">
        <v>0</v>
      </c>
      <c r="K112" s="146">
        <v>604</v>
      </c>
      <c r="L112" s="148"/>
      <c r="M112" s="147"/>
      <c r="N112" s="147"/>
      <c r="O112" s="147"/>
      <c r="P112" s="199"/>
    </row>
    <row r="113" spans="1:16" ht="11.25" hidden="1" outlineLevel="1">
      <c r="A113" s="26">
        <v>71</v>
      </c>
      <c r="B113" s="136"/>
      <c r="C113" s="144"/>
      <c r="D113" s="281" t="s">
        <v>116</v>
      </c>
      <c r="E113" s="281"/>
      <c r="F113" s="281"/>
      <c r="G113" s="281"/>
      <c r="H113" s="145">
        <v>4290</v>
      </c>
      <c r="I113" s="146">
        <v>1529</v>
      </c>
      <c r="J113" s="147">
        <v>0</v>
      </c>
      <c r="K113" s="146">
        <v>373</v>
      </c>
      <c r="L113" s="148"/>
      <c r="M113" s="147"/>
      <c r="N113" s="147"/>
      <c r="O113" s="147"/>
      <c r="P113" s="199"/>
    </row>
    <row r="114" spans="1:16" ht="11.25" hidden="1" outlineLevel="1">
      <c r="A114" s="26">
        <v>71</v>
      </c>
      <c r="B114" s="136"/>
      <c r="C114" s="144"/>
      <c r="D114" s="281" t="s">
        <v>117</v>
      </c>
      <c r="E114" s="281"/>
      <c r="F114" s="281"/>
      <c r="G114" s="281"/>
      <c r="H114" s="145">
        <v>11000</v>
      </c>
      <c r="I114" s="146">
        <v>2800</v>
      </c>
      <c r="J114" s="147">
        <v>0</v>
      </c>
      <c r="K114" s="146">
        <v>0</v>
      </c>
      <c r="L114" s="148"/>
      <c r="M114" s="147"/>
      <c r="N114" s="147"/>
      <c r="O114" s="147"/>
      <c r="P114" s="199"/>
    </row>
    <row r="115" spans="1:16" ht="11.25" hidden="1" outlineLevel="1">
      <c r="A115" s="26">
        <v>71</v>
      </c>
      <c r="B115" s="136"/>
      <c r="C115" s="144"/>
      <c r="D115" s="282" t="s">
        <v>118</v>
      </c>
      <c r="E115" s="282"/>
      <c r="F115" s="282"/>
      <c r="G115" s="282"/>
      <c r="H115" s="145">
        <v>2655</v>
      </c>
      <c r="I115" s="146">
        <v>0</v>
      </c>
      <c r="J115" s="147">
        <v>0</v>
      </c>
      <c r="K115" s="146">
        <v>0</v>
      </c>
      <c r="L115" s="148"/>
      <c r="M115" s="147"/>
      <c r="N115" s="147"/>
      <c r="O115" s="147"/>
      <c r="P115" s="199"/>
    </row>
    <row r="116" spans="1:16" ht="11.25" hidden="1" outlineLevel="1">
      <c r="A116" s="26">
        <v>71</v>
      </c>
      <c r="B116" s="136"/>
      <c r="C116" s="144"/>
      <c r="D116" s="88" t="s">
        <v>119</v>
      </c>
      <c r="E116" s="88"/>
      <c r="F116" s="88"/>
      <c r="G116" s="88"/>
      <c r="H116" s="145">
        <v>0</v>
      </c>
      <c r="I116" s="146">
        <v>0</v>
      </c>
      <c r="J116" s="147">
        <v>0</v>
      </c>
      <c r="K116" s="146">
        <v>200</v>
      </c>
      <c r="L116" s="148"/>
      <c r="M116" s="147"/>
      <c r="N116" s="147"/>
      <c r="O116" s="147"/>
      <c r="P116" s="199"/>
    </row>
    <row r="117" spans="1:16" ht="11.25" hidden="1" outlineLevel="1">
      <c r="A117" s="26">
        <v>71</v>
      </c>
      <c r="B117" s="136"/>
      <c r="C117" s="144"/>
      <c r="D117" s="88" t="s">
        <v>120</v>
      </c>
      <c r="E117" s="88"/>
      <c r="F117" s="88"/>
      <c r="G117" s="88"/>
      <c r="H117" s="145">
        <v>0</v>
      </c>
      <c r="I117" s="146">
        <v>0</v>
      </c>
      <c r="J117" s="147">
        <v>0</v>
      </c>
      <c r="K117" s="146">
        <v>604</v>
      </c>
      <c r="L117" s="148"/>
      <c r="M117" s="147"/>
      <c r="N117" s="147"/>
      <c r="O117" s="147"/>
      <c r="P117" s="199"/>
    </row>
    <row r="118" spans="1:16" ht="11.25" collapsed="1">
      <c r="A118" s="67"/>
      <c r="B118" s="94"/>
      <c r="C118" s="111">
        <v>312</v>
      </c>
      <c r="D118" s="267" t="s">
        <v>121</v>
      </c>
      <c r="E118" s="267"/>
      <c r="F118" s="267"/>
      <c r="G118" s="268"/>
      <c r="H118" s="149">
        <f>SUM(H119+H136+H141)</f>
        <v>2133951</v>
      </c>
      <c r="I118" s="149">
        <f>SUM(I119+I136+I141)</f>
        <v>1758548</v>
      </c>
      <c r="J118" s="149">
        <f>SUM(J119+J136+J141)</f>
        <v>1282179</v>
      </c>
      <c r="K118" s="149">
        <f>SUM(K119+K136+K141)</f>
        <v>1610700</v>
      </c>
      <c r="L118" s="149"/>
      <c r="M118" s="149"/>
      <c r="N118" s="149"/>
      <c r="O118" s="149"/>
      <c r="P118" s="199"/>
    </row>
    <row r="119" spans="1:16" ht="11.25">
      <c r="A119" s="67"/>
      <c r="B119" s="150"/>
      <c r="C119" s="151">
        <v>312001</v>
      </c>
      <c r="D119" s="272" t="s">
        <v>122</v>
      </c>
      <c r="E119" s="272"/>
      <c r="F119" s="272"/>
      <c r="G119" s="272"/>
      <c r="H119" s="152">
        <f>SUM(H120:H135)</f>
        <v>510971</v>
      </c>
      <c r="I119" s="152">
        <f>SUM(I120:I135)</f>
        <v>184608</v>
      </c>
      <c r="J119" s="152">
        <f>SUM(J120:J135)</f>
        <v>0</v>
      </c>
      <c r="K119" s="152">
        <v>83650</v>
      </c>
      <c r="L119" s="154">
        <f>SUM(L120:L133)</f>
        <v>0</v>
      </c>
      <c r="M119" s="153"/>
      <c r="N119" s="152"/>
      <c r="O119" s="152"/>
      <c r="P119" s="199"/>
    </row>
    <row r="120" spans="1:16" ht="11.25" hidden="1" outlineLevel="1">
      <c r="A120" s="26">
        <v>111</v>
      </c>
      <c r="B120" s="150"/>
      <c r="C120" s="97"/>
      <c r="D120" s="225" t="s">
        <v>123</v>
      </c>
      <c r="E120" s="225"/>
      <c r="F120" s="225"/>
      <c r="G120" s="225"/>
      <c r="H120" s="98">
        <v>371</v>
      </c>
      <c r="I120" s="99">
        <v>73</v>
      </c>
      <c r="J120" s="98">
        <v>0</v>
      </c>
      <c r="K120" s="99">
        <v>85</v>
      </c>
      <c r="L120" s="132"/>
      <c r="M120" s="131"/>
      <c r="N120" s="98"/>
      <c r="O120" s="98"/>
      <c r="P120" s="199"/>
    </row>
    <row r="121" spans="1:16" ht="11.25" hidden="1" outlineLevel="1">
      <c r="A121" s="26">
        <v>111</v>
      </c>
      <c r="B121" s="150"/>
      <c r="C121" s="97"/>
      <c r="D121" s="225" t="s">
        <v>124</v>
      </c>
      <c r="E121" s="225"/>
      <c r="F121" s="225"/>
      <c r="G121" s="227"/>
      <c r="H121" s="98">
        <v>160</v>
      </c>
      <c r="I121" s="99">
        <v>490</v>
      </c>
      <c r="J121" s="98">
        <v>0</v>
      </c>
      <c r="K121" s="99">
        <v>0</v>
      </c>
      <c r="L121" s="132"/>
      <c r="M121" s="131"/>
      <c r="N121" s="98"/>
      <c r="O121" s="98"/>
      <c r="P121" s="199"/>
    </row>
    <row r="122" spans="1:16" ht="11.25" hidden="1" outlineLevel="1">
      <c r="A122" s="26">
        <v>111</v>
      </c>
      <c r="B122" s="150"/>
      <c r="C122" s="97"/>
      <c r="D122" s="273" t="s">
        <v>125</v>
      </c>
      <c r="E122" s="273"/>
      <c r="F122" s="273"/>
      <c r="G122" s="273"/>
      <c r="H122" s="98">
        <v>5985</v>
      </c>
      <c r="I122" s="99">
        <v>7330</v>
      </c>
      <c r="J122" s="98">
        <v>0</v>
      </c>
      <c r="K122" s="99">
        <v>8296</v>
      </c>
      <c r="L122" s="132"/>
      <c r="M122" s="131"/>
      <c r="N122" s="98"/>
      <c r="O122" s="98"/>
      <c r="P122" s="199"/>
    </row>
    <row r="123" spans="1:16" ht="11.25" hidden="1" outlineLevel="1">
      <c r="A123" s="26"/>
      <c r="B123" s="150"/>
      <c r="C123" s="97"/>
      <c r="D123" s="273" t="s">
        <v>126</v>
      </c>
      <c r="E123" s="273"/>
      <c r="F123" s="273"/>
      <c r="G123" s="273"/>
      <c r="H123" s="98"/>
      <c r="I123" s="99"/>
      <c r="J123" s="98"/>
      <c r="K123" s="99"/>
      <c r="L123" s="132"/>
      <c r="M123" s="131"/>
      <c r="N123" s="98"/>
      <c r="O123" s="98"/>
      <c r="P123" s="199"/>
    </row>
    <row r="124" spans="1:16" ht="11.25" hidden="1" outlineLevel="1">
      <c r="A124" s="26">
        <v>111</v>
      </c>
      <c r="B124" s="150"/>
      <c r="C124" s="97"/>
      <c r="D124" s="225" t="s">
        <v>127</v>
      </c>
      <c r="E124" s="225"/>
      <c r="F124" s="225"/>
      <c r="G124" s="225"/>
      <c r="H124" s="98">
        <v>3279</v>
      </c>
      <c r="I124" s="99">
        <v>0</v>
      </c>
      <c r="J124" s="98">
        <v>0</v>
      </c>
      <c r="K124" s="99">
        <v>0</v>
      </c>
      <c r="L124" s="132"/>
      <c r="M124" s="131"/>
      <c r="N124" s="98"/>
      <c r="O124" s="98"/>
      <c r="P124" s="199"/>
    </row>
    <row r="125" spans="1:16" ht="11.25" hidden="1" outlineLevel="1">
      <c r="A125" s="26">
        <v>111</v>
      </c>
      <c r="B125" s="150"/>
      <c r="C125" s="97"/>
      <c r="D125" s="225" t="s">
        <v>128</v>
      </c>
      <c r="E125" s="225"/>
      <c r="F125" s="225"/>
      <c r="G125" s="225"/>
      <c r="H125" s="98">
        <v>991</v>
      </c>
      <c r="I125" s="99">
        <v>0</v>
      </c>
      <c r="J125" s="98">
        <v>0</v>
      </c>
      <c r="K125" s="99">
        <v>0</v>
      </c>
      <c r="L125" s="132"/>
      <c r="M125" s="131"/>
      <c r="N125" s="98"/>
      <c r="O125" s="98"/>
      <c r="P125" s="199"/>
    </row>
    <row r="126" spans="1:16" ht="11.25" hidden="1" outlineLevel="1">
      <c r="A126" s="26">
        <v>111</v>
      </c>
      <c r="B126" s="150"/>
      <c r="C126" s="97"/>
      <c r="D126" s="274" t="s">
        <v>129</v>
      </c>
      <c r="E126" s="274"/>
      <c r="F126" s="274"/>
      <c r="G126" s="274"/>
      <c r="H126" s="98">
        <v>10000</v>
      </c>
      <c r="I126" s="99">
        <v>0</v>
      </c>
      <c r="J126" s="98">
        <v>0</v>
      </c>
      <c r="K126" s="99">
        <v>0</v>
      </c>
      <c r="L126" s="132"/>
      <c r="M126" s="131"/>
      <c r="N126" s="98"/>
      <c r="O126" s="98"/>
      <c r="P126" s="199"/>
    </row>
    <row r="127" spans="1:16" ht="11.25" hidden="1" outlineLevel="1">
      <c r="A127" s="26"/>
      <c r="B127" s="150"/>
      <c r="C127" s="97"/>
      <c r="D127" s="225" t="s">
        <v>130</v>
      </c>
      <c r="E127" s="225"/>
      <c r="F127" s="225"/>
      <c r="G127" s="225"/>
      <c r="H127" s="98">
        <v>0</v>
      </c>
      <c r="I127" s="99">
        <v>30000</v>
      </c>
      <c r="J127" s="98">
        <v>0</v>
      </c>
      <c r="K127" s="99">
        <v>0</v>
      </c>
      <c r="L127" s="132"/>
      <c r="M127" s="131"/>
      <c r="N127" s="98"/>
      <c r="O127" s="98"/>
      <c r="P127" s="199"/>
    </row>
    <row r="128" spans="1:16" ht="11.25" hidden="1" outlineLevel="1">
      <c r="A128" s="26"/>
      <c r="B128" s="150"/>
      <c r="C128" s="97"/>
      <c r="D128" s="225" t="s">
        <v>131</v>
      </c>
      <c r="E128" s="225"/>
      <c r="F128" s="225"/>
      <c r="G128" s="225"/>
      <c r="H128" s="98">
        <v>0</v>
      </c>
      <c r="I128" s="99">
        <v>2850</v>
      </c>
      <c r="J128" s="98">
        <v>0</v>
      </c>
      <c r="K128" s="99">
        <v>2323</v>
      </c>
      <c r="L128" s="132"/>
      <c r="M128" s="131"/>
      <c r="N128" s="98"/>
      <c r="O128" s="98"/>
      <c r="P128" s="199"/>
    </row>
    <row r="129" spans="1:16" ht="11.25" hidden="1" outlineLevel="1">
      <c r="A129" s="26"/>
      <c r="B129" s="150"/>
      <c r="C129" s="97"/>
      <c r="D129" s="225" t="s">
        <v>132</v>
      </c>
      <c r="E129" s="225"/>
      <c r="F129" s="225"/>
      <c r="G129" s="225"/>
      <c r="H129" s="98">
        <v>0</v>
      </c>
      <c r="I129" s="99">
        <v>49697</v>
      </c>
      <c r="J129" s="98">
        <v>0</v>
      </c>
      <c r="K129" s="99">
        <v>0</v>
      </c>
      <c r="L129" s="132"/>
      <c r="M129" s="131"/>
      <c r="N129" s="98"/>
      <c r="O129" s="98"/>
      <c r="P129" s="199"/>
    </row>
    <row r="130" spans="1:16" ht="11.25" hidden="1" outlineLevel="1">
      <c r="A130" s="67"/>
      <c r="B130" s="150"/>
      <c r="C130" s="97"/>
      <c r="D130" s="225" t="s">
        <v>133</v>
      </c>
      <c r="E130" s="225"/>
      <c r="F130" s="225"/>
      <c r="G130" s="225"/>
      <c r="H130" s="98">
        <v>445192</v>
      </c>
      <c r="I130" s="99">
        <v>44082</v>
      </c>
      <c r="J130" s="98">
        <v>0</v>
      </c>
      <c r="K130" s="99">
        <v>0</v>
      </c>
      <c r="L130" s="132"/>
      <c r="M130" s="131"/>
      <c r="N130" s="98"/>
      <c r="O130" s="98"/>
      <c r="P130" s="199"/>
    </row>
    <row r="131" spans="1:16" ht="11.25" hidden="1" outlineLevel="1">
      <c r="A131" s="67"/>
      <c r="B131" s="150"/>
      <c r="C131" s="97"/>
      <c r="D131" s="225" t="s">
        <v>134</v>
      </c>
      <c r="E131" s="225"/>
      <c r="F131" s="225"/>
      <c r="G131" s="225"/>
      <c r="H131" s="98">
        <v>11701</v>
      </c>
      <c r="I131" s="99">
        <v>22670</v>
      </c>
      <c r="J131" s="98">
        <v>0</v>
      </c>
      <c r="K131" s="99">
        <v>1262</v>
      </c>
      <c r="L131" s="132"/>
      <c r="M131" s="131"/>
      <c r="N131" s="98"/>
      <c r="O131" s="98"/>
      <c r="P131" s="199"/>
    </row>
    <row r="132" spans="1:16" ht="11.25" hidden="1" outlineLevel="1">
      <c r="A132" s="67"/>
      <c r="B132" s="150"/>
      <c r="C132" s="97"/>
      <c r="D132" s="225" t="s">
        <v>135</v>
      </c>
      <c r="E132" s="225"/>
      <c r="F132" s="225"/>
      <c r="G132" s="225"/>
      <c r="H132" s="98">
        <v>7766</v>
      </c>
      <c r="I132" s="99">
        <v>2066</v>
      </c>
      <c r="J132" s="98">
        <v>0</v>
      </c>
      <c r="K132" s="99">
        <v>2834</v>
      </c>
      <c r="L132" s="132"/>
      <c r="M132" s="131"/>
      <c r="N132" s="98"/>
      <c r="O132" s="98"/>
      <c r="P132" s="199"/>
    </row>
    <row r="133" spans="1:16" ht="11.25" hidden="1" outlineLevel="1">
      <c r="A133" s="67"/>
      <c r="B133" s="150"/>
      <c r="C133" s="87"/>
      <c r="D133" s="223" t="s">
        <v>136</v>
      </c>
      <c r="E133" s="224"/>
      <c r="F133" s="224"/>
      <c r="G133" s="226"/>
      <c r="H133" s="46">
        <v>25526</v>
      </c>
      <c r="I133" s="47">
        <v>25350</v>
      </c>
      <c r="J133" s="46">
        <v>0</v>
      </c>
      <c r="K133" s="47">
        <v>0</v>
      </c>
      <c r="L133" s="49"/>
      <c r="M133" s="48"/>
      <c r="N133" s="46"/>
      <c r="O133" s="46"/>
      <c r="P133" s="199"/>
    </row>
    <row r="134" spans="1:16" ht="11.25" hidden="1" outlineLevel="1">
      <c r="A134" s="67"/>
      <c r="B134" s="150"/>
      <c r="C134" s="87"/>
      <c r="D134" s="225" t="s">
        <v>137</v>
      </c>
      <c r="E134" s="225"/>
      <c r="F134" s="225"/>
      <c r="G134" s="225"/>
      <c r="H134" s="46">
        <v>0</v>
      </c>
      <c r="I134" s="47">
        <v>0</v>
      </c>
      <c r="J134" s="46">
        <v>0</v>
      </c>
      <c r="K134" s="47">
        <v>20981</v>
      </c>
      <c r="L134" s="49"/>
      <c r="M134" s="48"/>
      <c r="N134" s="46"/>
      <c r="O134" s="46"/>
      <c r="P134" s="199"/>
    </row>
    <row r="135" spans="1:16" ht="11.25" hidden="1" outlineLevel="1">
      <c r="A135" s="67"/>
      <c r="B135" s="150"/>
      <c r="C135" s="87"/>
      <c r="D135" s="225" t="s">
        <v>138</v>
      </c>
      <c r="E135" s="225"/>
      <c r="F135" s="225"/>
      <c r="G135" s="225"/>
      <c r="H135" s="46">
        <v>0</v>
      </c>
      <c r="I135" s="47">
        <v>0</v>
      </c>
      <c r="J135" s="46">
        <v>0</v>
      </c>
      <c r="K135" s="47">
        <v>83200</v>
      </c>
      <c r="L135" s="49"/>
      <c r="M135" s="48"/>
      <c r="N135" s="46"/>
      <c r="O135" s="46"/>
      <c r="P135" s="199"/>
    </row>
    <row r="136" spans="1:16" ht="13.5" customHeight="1" collapsed="1">
      <c r="A136" s="67"/>
      <c r="B136" s="150"/>
      <c r="C136" s="155">
        <v>312008</v>
      </c>
      <c r="D136" s="228" t="s">
        <v>139</v>
      </c>
      <c r="E136" s="228"/>
      <c r="F136" s="228"/>
      <c r="G136" s="229"/>
      <c r="H136" s="73">
        <f>SUM(H137:H140)</f>
        <v>707</v>
      </c>
      <c r="I136" s="73">
        <f>SUM(I137:I140)</f>
        <v>500</v>
      </c>
      <c r="J136" s="73">
        <f>SUM(J137:J140)</f>
        <v>0</v>
      </c>
      <c r="K136" s="73">
        <v>0</v>
      </c>
      <c r="L136" s="49"/>
      <c r="M136" s="48"/>
      <c r="N136" s="46"/>
      <c r="O136" s="46"/>
      <c r="P136" s="199"/>
    </row>
    <row r="137" spans="1:16" ht="11.25" hidden="1" outlineLevel="1">
      <c r="A137" s="67"/>
      <c r="B137" s="150"/>
      <c r="C137" s="156"/>
      <c r="D137" s="349" t="s">
        <v>140</v>
      </c>
      <c r="E137" s="349"/>
      <c r="F137" s="349"/>
      <c r="G137" s="350"/>
      <c r="H137" s="62">
        <v>107</v>
      </c>
      <c r="I137" s="63">
        <v>150</v>
      </c>
      <c r="J137" s="62">
        <v>0</v>
      </c>
      <c r="K137" s="63">
        <v>150</v>
      </c>
      <c r="L137" s="49"/>
      <c r="M137" s="48"/>
      <c r="N137" s="46"/>
      <c r="O137" s="46"/>
      <c r="P137" s="199"/>
    </row>
    <row r="138" spans="1:16" ht="11.25" hidden="1" outlineLevel="1">
      <c r="A138" s="67"/>
      <c r="B138" s="150"/>
      <c r="C138" s="157"/>
      <c r="D138" s="347" t="s">
        <v>141</v>
      </c>
      <c r="E138" s="347"/>
      <c r="F138" s="347"/>
      <c r="G138" s="348"/>
      <c r="H138" s="46">
        <v>100</v>
      </c>
      <c r="I138" s="47">
        <v>200</v>
      </c>
      <c r="J138" s="46">
        <v>0</v>
      </c>
      <c r="K138" s="47">
        <v>200</v>
      </c>
      <c r="L138" s="49"/>
      <c r="M138" s="48"/>
      <c r="N138" s="46"/>
      <c r="O138" s="46"/>
      <c r="P138" s="199"/>
    </row>
    <row r="139" spans="1:16" ht="11.25" hidden="1" outlineLevel="1">
      <c r="A139" s="67"/>
      <c r="B139" s="150"/>
      <c r="C139" s="157"/>
      <c r="D139" s="347" t="s">
        <v>142</v>
      </c>
      <c r="E139" s="347"/>
      <c r="F139" s="347"/>
      <c r="G139" s="348"/>
      <c r="H139" s="46">
        <v>300</v>
      </c>
      <c r="I139" s="47">
        <v>0</v>
      </c>
      <c r="J139" s="46">
        <v>0</v>
      </c>
      <c r="K139" s="47">
        <v>0</v>
      </c>
      <c r="L139" s="49"/>
      <c r="M139" s="48"/>
      <c r="N139" s="46"/>
      <c r="O139" s="46"/>
      <c r="P139" s="199"/>
    </row>
    <row r="140" spans="1:16" ht="11.25" hidden="1" outlineLevel="1">
      <c r="A140" s="67"/>
      <c r="B140" s="150"/>
      <c r="C140" s="158"/>
      <c r="D140" s="351" t="s">
        <v>143</v>
      </c>
      <c r="E140" s="351"/>
      <c r="F140" s="351"/>
      <c r="G140" s="352"/>
      <c r="H140" s="98">
        <v>200</v>
      </c>
      <c r="I140" s="99">
        <v>150</v>
      </c>
      <c r="J140" s="98">
        <v>0</v>
      </c>
      <c r="K140" s="99">
        <v>150</v>
      </c>
      <c r="L140" s="49"/>
      <c r="M140" s="48"/>
      <c r="N140" s="46"/>
      <c r="O140" s="46"/>
      <c r="P140" s="199"/>
    </row>
    <row r="141" spans="1:16" ht="12" collapsed="1" thickBot="1">
      <c r="A141" s="67"/>
      <c r="B141" s="150"/>
      <c r="C141" s="155">
        <v>312012</v>
      </c>
      <c r="D141" s="228" t="s">
        <v>144</v>
      </c>
      <c r="E141" s="228"/>
      <c r="F141" s="228"/>
      <c r="G141" s="229"/>
      <c r="H141" s="73">
        <f>SUM(H142:H158)</f>
        <v>1622273</v>
      </c>
      <c r="I141" s="73">
        <f>SUM(I142:I158)</f>
        <v>1573440</v>
      </c>
      <c r="J141" s="73">
        <f>SUM(J142:J158)</f>
        <v>1282179</v>
      </c>
      <c r="K141" s="73">
        <v>1527050</v>
      </c>
      <c r="L141" s="73"/>
      <c r="M141" s="75"/>
      <c r="N141" s="73"/>
      <c r="O141" s="73"/>
      <c r="P141" s="199"/>
    </row>
    <row r="142" spans="1:16" ht="12" hidden="1" outlineLevel="1" thickBot="1">
      <c r="A142" s="67"/>
      <c r="B142" s="150"/>
      <c r="C142" s="156"/>
      <c r="D142" s="225" t="s">
        <v>145</v>
      </c>
      <c r="E142" s="225"/>
      <c r="F142" s="225"/>
      <c r="G142" s="225"/>
      <c r="H142" s="46">
        <v>18553</v>
      </c>
      <c r="I142" s="47">
        <v>12138</v>
      </c>
      <c r="J142" s="48">
        <v>0</v>
      </c>
      <c r="K142" s="47">
        <v>10527</v>
      </c>
      <c r="L142" s="65"/>
      <c r="M142" s="64"/>
      <c r="N142" s="64"/>
      <c r="O142" s="64"/>
      <c r="P142" s="199"/>
    </row>
    <row r="143" spans="1:16" ht="12" hidden="1" outlineLevel="1" thickBot="1">
      <c r="A143" s="67"/>
      <c r="B143" s="150"/>
      <c r="C143" s="157"/>
      <c r="D143" s="225" t="s">
        <v>146</v>
      </c>
      <c r="E143" s="225"/>
      <c r="F143" s="225"/>
      <c r="G143" s="225"/>
      <c r="H143" s="46">
        <v>4364</v>
      </c>
      <c r="I143" s="47">
        <v>4322</v>
      </c>
      <c r="J143" s="48">
        <v>0</v>
      </c>
      <c r="K143" s="47">
        <v>4292</v>
      </c>
      <c r="L143" s="49"/>
      <c r="M143" s="48"/>
      <c r="N143" s="48"/>
      <c r="O143" s="48"/>
      <c r="P143" s="199"/>
    </row>
    <row r="144" spans="1:16" ht="12" hidden="1" outlineLevel="1" thickBot="1">
      <c r="A144" s="67"/>
      <c r="B144" s="150"/>
      <c r="C144" s="157"/>
      <c r="D144" s="225" t="s">
        <v>147</v>
      </c>
      <c r="E144" s="225"/>
      <c r="F144" s="225"/>
      <c r="G144" s="225"/>
      <c r="H144" s="46">
        <v>1512</v>
      </c>
      <c r="I144" s="47">
        <v>1493</v>
      </c>
      <c r="J144" s="48">
        <v>0</v>
      </c>
      <c r="K144" s="47">
        <v>1406</v>
      </c>
      <c r="L144" s="49"/>
      <c r="M144" s="48"/>
      <c r="N144" s="48"/>
      <c r="O144" s="48"/>
      <c r="P144" s="199"/>
    </row>
    <row r="145" spans="1:16" ht="12" hidden="1" outlineLevel="1" thickBot="1">
      <c r="A145" s="67"/>
      <c r="B145" s="150"/>
      <c r="C145" s="157"/>
      <c r="D145" s="225" t="s">
        <v>148</v>
      </c>
      <c r="E145" s="225"/>
      <c r="F145" s="225"/>
      <c r="G145" s="225"/>
      <c r="H145" s="46">
        <v>11291</v>
      </c>
      <c r="I145" s="47">
        <v>10734</v>
      </c>
      <c r="J145" s="48">
        <v>0</v>
      </c>
      <c r="K145" s="47">
        <v>10753</v>
      </c>
      <c r="L145" s="49"/>
      <c r="M145" s="48"/>
      <c r="N145" s="48"/>
      <c r="O145" s="48"/>
      <c r="P145" s="199"/>
    </row>
    <row r="146" spans="1:16" ht="12" hidden="1" outlineLevel="1" thickBot="1">
      <c r="A146" s="67"/>
      <c r="B146" s="150"/>
      <c r="C146" s="157"/>
      <c r="D146" s="225" t="s">
        <v>149</v>
      </c>
      <c r="E146" s="225"/>
      <c r="F146" s="225"/>
      <c r="G146" s="225"/>
      <c r="H146" s="98">
        <v>30578</v>
      </c>
      <c r="I146" s="99">
        <v>40041</v>
      </c>
      <c r="J146" s="131">
        <v>0</v>
      </c>
      <c r="K146" s="99">
        <v>39882</v>
      </c>
      <c r="L146" s="49"/>
      <c r="M146" s="48"/>
      <c r="N146" s="48"/>
      <c r="O146" s="48"/>
      <c r="P146" s="199"/>
    </row>
    <row r="147" spans="1:16" ht="12" hidden="1" outlineLevel="1" thickBot="1">
      <c r="A147" s="67"/>
      <c r="B147" s="150"/>
      <c r="C147" s="157"/>
      <c r="D147" s="225" t="s">
        <v>150</v>
      </c>
      <c r="E147" s="225"/>
      <c r="F147" s="225"/>
      <c r="G147" s="225"/>
      <c r="H147" s="98">
        <v>8840</v>
      </c>
      <c r="I147" s="99">
        <v>9133</v>
      </c>
      <c r="J147" s="131">
        <v>0</v>
      </c>
      <c r="K147" s="99">
        <v>9116</v>
      </c>
      <c r="L147" s="49"/>
      <c r="M147" s="48"/>
      <c r="N147" s="48"/>
      <c r="O147" s="48"/>
      <c r="P147" s="199"/>
    </row>
    <row r="148" spans="1:16" ht="12" hidden="1" outlineLevel="1" thickBot="1">
      <c r="A148" s="67"/>
      <c r="B148" s="150"/>
      <c r="C148" s="157"/>
      <c r="D148" s="225" t="s">
        <v>151</v>
      </c>
      <c r="E148" s="225"/>
      <c r="F148" s="225"/>
      <c r="G148" s="225"/>
      <c r="H148" s="98">
        <v>12233</v>
      </c>
      <c r="I148" s="99">
        <v>12546</v>
      </c>
      <c r="J148" s="131">
        <v>12124</v>
      </c>
      <c r="K148" s="99">
        <v>12124</v>
      </c>
      <c r="L148" s="49"/>
      <c r="M148" s="48"/>
      <c r="N148" s="48"/>
      <c r="O148" s="48"/>
      <c r="P148" s="199"/>
    </row>
    <row r="149" spans="1:16" ht="12" hidden="1" outlineLevel="1" thickBot="1">
      <c r="A149" s="67"/>
      <c r="B149" s="150"/>
      <c r="C149" s="157"/>
      <c r="D149" s="225" t="s">
        <v>152</v>
      </c>
      <c r="E149" s="225"/>
      <c r="F149" s="225"/>
      <c r="G149" s="225"/>
      <c r="H149" s="98">
        <v>124645</v>
      </c>
      <c r="I149" s="99">
        <v>118972</v>
      </c>
      <c r="J149" s="131">
        <v>0</v>
      </c>
      <c r="K149" s="99">
        <v>72353</v>
      </c>
      <c r="L149" s="49"/>
      <c r="M149" s="48"/>
      <c r="N149" s="48"/>
      <c r="O149" s="48"/>
      <c r="P149" s="199"/>
    </row>
    <row r="150" spans="1:16" ht="12" hidden="1" outlineLevel="1" thickBot="1">
      <c r="A150" s="67"/>
      <c r="B150" s="150"/>
      <c r="C150" s="157"/>
      <c r="D150" s="274" t="s">
        <v>153</v>
      </c>
      <c r="E150" s="274"/>
      <c r="F150" s="274"/>
      <c r="G150" s="274"/>
      <c r="H150" s="98">
        <v>25239</v>
      </c>
      <c r="I150" s="99">
        <v>24823</v>
      </c>
      <c r="J150" s="131">
        <v>0</v>
      </c>
      <c r="K150" s="99">
        <v>20780</v>
      </c>
      <c r="L150" s="49"/>
      <c r="M150" s="48"/>
      <c r="N150" s="48"/>
      <c r="O150" s="48"/>
      <c r="P150" s="199"/>
    </row>
    <row r="151" spans="1:16" ht="12" hidden="1" outlineLevel="1" thickBot="1">
      <c r="A151" s="67"/>
      <c r="B151" s="150"/>
      <c r="C151" s="157"/>
      <c r="D151" s="225" t="s">
        <v>154</v>
      </c>
      <c r="E151" s="225"/>
      <c r="F151" s="225"/>
      <c r="G151" s="227"/>
      <c r="H151" s="98">
        <v>5808</v>
      </c>
      <c r="I151" s="99">
        <v>4914</v>
      </c>
      <c r="J151" s="131">
        <v>0</v>
      </c>
      <c r="K151" s="99">
        <v>4830</v>
      </c>
      <c r="L151" s="49"/>
      <c r="M151" s="48"/>
      <c r="N151" s="48"/>
      <c r="O151" s="48"/>
      <c r="P151" s="199"/>
    </row>
    <row r="152" spans="1:16" ht="12" hidden="1" outlineLevel="1" thickBot="1">
      <c r="A152" s="67"/>
      <c r="B152" s="150"/>
      <c r="C152" s="157"/>
      <c r="D152" s="225" t="s">
        <v>155</v>
      </c>
      <c r="E152" s="225"/>
      <c r="F152" s="225"/>
      <c r="G152" s="225"/>
      <c r="H152" s="98">
        <v>1301228</v>
      </c>
      <c r="I152" s="99">
        <v>1249387</v>
      </c>
      <c r="J152" s="131">
        <v>1270055</v>
      </c>
      <c r="K152" s="99">
        <v>1264128</v>
      </c>
      <c r="L152" s="49"/>
      <c r="M152" s="48"/>
      <c r="N152" s="48"/>
      <c r="O152" s="48"/>
      <c r="P152" s="199"/>
    </row>
    <row r="153" spans="1:16" ht="12" hidden="1" outlineLevel="1" thickBot="1">
      <c r="A153" s="67"/>
      <c r="B153" s="150"/>
      <c r="C153" s="157"/>
      <c r="D153" s="225" t="s">
        <v>156</v>
      </c>
      <c r="E153" s="225"/>
      <c r="F153" s="225"/>
      <c r="G153" s="225"/>
      <c r="H153" s="98">
        <v>8305</v>
      </c>
      <c r="I153" s="99">
        <v>11554</v>
      </c>
      <c r="J153" s="131">
        <v>0</v>
      </c>
      <c r="K153" s="99">
        <v>8088</v>
      </c>
      <c r="L153" s="49"/>
      <c r="M153" s="48"/>
      <c r="N153" s="48"/>
      <c r="O153" s="48"/>
      <c r="P153" s="199"/>
    </row>
    <row r="154" spans="1:16" ht="12" hidden="1" outlineLevel="1" thickBot="1">
      <c r="A154" s="67"/>
      <c r="B154" s="150"/>
      <c r="C154" s="157"/>
      <c r="D154" s="260" t="s">
        <v>157</v>
      </c>
      <c r="E154" s="260"/>
      <c r="F154" s="260"/>
      <c r="G154" s="260"/>
      <c r="H154" s="98">
        <v>23223</v>
      </c>
      <c r="I154" s="99">
        <v>23952</v>
      </c>
      <c r="J154" s="131">
        <v>0</v>
      </c>
      <c r="K154" s="99">
        <v>15260</v>
      </c>
      <c r="L154" s="49"/>
      <c r="M154" s="48"/>
      <c r="N154" s="48"/>
      <c r="O154" s="48"/>
      <c r="P154" s="199"/>
    </row>
    <row r="155" spans="1:16" ht="12" hidden="1" outlineLevel="1" thickBot="1">
      <c r="A155" s="67"/>
      <c r="B155" s="150"/>
      <c r="C155" s="157"/>
      <c r="D155" s="225" t="s">
        <v>158</v>
      </c>
      <c r="E155" s="225"/>
      <c r="F155" s="225"/>
      <c r="G155" s="225"/>
      <c r="H155" s="98">
        <v>22034</v>
      </c>
      <c r="I155" s="99">
        <v>19440</v>
      </c>
      <c r="J155" s="131">
        <v>0</v>
      </c>
      <c r="K155" s="99">
        <v>12960</v>
      </c>
      <c r="L155" s="49"/>
      <c r="M155" s="48"/>
      <c r="N155" s="48"/>
      <c r="O155" s="48"/>
      <c r="P155" s="199"/>
    </row>
    <row r="156" spans="1:16" ht="12" hidden="1" outlineLevel="1" thickBot="1">
      <c r="A156" s="67"/>
      <c r="B156" s="150"/>
      <c r="C156" s="157"/>
      <c r="D156" s="260" t="s">
        <v>159</v>
      </c>
      <c r="E156" s="260"/>
      <c r="F156" s="260"/>
      <c r="G156" s="260"/>
      <c r="H156" s="98">
        <v>6056</v>
      </c>
      <c r="I156" s="99">
        <v>4396</v>
      </c>
      <c r="J156" s="131">
        <v>0</v>
      </c>
      <c r="K156" s="99">
        <v>7766</v>
      </c>
      <c r="L156" s="49"/>
      <c r="M156" s="48"/>
      <c r="N156" s="48"/>
      <c r="O156" s="48"/>
      <c r="P156" s="199"/>
    </row>
    <row r="157" spans="1:16" ht="12" hidden="1" outlineLevel="1" thickBot="1">
      <c r="A157" s="67"/>
      <c r="B157" s="150"/>
      <c r="C157" s="157"/>
      <c r="D157" s="260" t="s">
        <v>160</v>
      </c>
      <c r="E157" s="260"/>
      <c r="F157" s="260"/>
      <c r="G157" s="260"/>
      <c r="H157" s="98">
        <v>0</v>
      </c>
      <c r="I157" s="99">
        <v>7890</v>
      </c>
      <c r="J157" s="131">
        <v>0</v>
      </c>
      <c r="K157" s="99">
        <v>3750</v>
      </c>
      <c r="L157" s="49"/>
      <c r="M157" s="48"/>
      <c r="N157" s="48"/>
      <c r="O157" s="48"/>
      <c r="P157" s="199"/>
    </row>
    <row r="158" spans="1:16" ht="12" hidden="1" outlineLevel="1" thickBot="1">
      <c r="A158" s="159"/>
      <c r="B158" s="150"/>
      <c r="C158" s="158"/>
      <c r="D158" s="273" t="s">
        <v>161</v>
      </c>
      <c r="E158" s="273"/>
      <c r="F158" s="273"/>
      <c r="G158" s="273"/>
      <c r="H158" s="98">
        <v>18364</v>
      </c>
      <c r="I158" s="99">
        <v>17705</v>
      </c>
      <c r="J158" s="131">
        <v>0</v>
      </c>
      <c r="K158" s="99">
        <v>17782</v>
      </c>
      <c r="L158" s="132"/>
      <c r="M158" s="131"/>
      <c r="N158" s="131"/>
      <c r="O158" s="131"/>
      <c r="P158" s="199"/>
    </row>
    <row r="159" spans="1:16" ht="12" collapsed="1" thickBot="1">
      <c r="A159" s="245" t="s">
        <v>162</v>
      </c>
      <c r="B159" s="246"/>
      <c r="C159" s="246"/>
      <c r="D159" s="246"/>
      <c r="E159" s="246"/>
      <c r="F159" s="246"/>
      <c r="G159" s="247"/>
      <c r="H159" s="160">
        <f>SUM(H7,H36,H107)</f>
        <v>6441788</v>
      </c>
      <c r="I159" s="160">
        <f>SUM(I7,I36,I107)</f>
        <v>6290091</v>
      </c>
      <c r="J159" s="160">
        <f>SUM(J7,J36,J107)</f>
        <v>6167347</v>
      </c>
      <c r="K159" s="160">
        <f>SUM(K7,K36,K107)</f>
        <v>6097716</v>
      </c>
      <c r="L159" s="160"/>
      <c r="M159" s="160">
        <f>SUM(M7,M36,M107)</f>
        <v>5110750</v>
      </c>
      <c r="N159" s="160">
        <f>SUM(N7,N36,N107)</f>
        <v>4988260</v>
      </c>
      <c r="O159" s="160">
        <f>SUM(O7,O36,O107)</f>
        <v>4988260</v>
      </c>
      <c r="P159" s="199"/>
    </row>
    <row r="160" spans="1:16" ht="12" thickBot="1">
      <c r="A160" s="245" t="s">
        <v>163</v>
      </c>
      <c r="B160" s="246"/>
      <c r="C160" s="246"/>
      <c r="D160" s="246"/>
      <c r="E160" s="246"/>
      <c r="F160" s="246"/>
      <c r="G160" s="247"/>
      <c r="H160" s="160">
        <f>SUM(H7,H36)</f>
        <v>4288183</v>
      </c>
      <c r="I160" s="160">
        <f>SUM(I7,I36)</f>
        <v>4510005</v>
      </c>
      <c r="J160" s="160">
        <f>SUM(J7,J36)</f>
        <v>4885168</v>
      </c>
      <c r="K160" s="160">
        <f>SUM(K7,K36)</f>
        <v>4474616</v>
      </c>
      <c r="L160" s="160"/>
      <c r="M160" s="160">
        <f>SUM(M7,M36)</f>
        <v>5110750</v>
      </c>
      <c r="N160" s="160">
        <f>SUM(N7,N36)</f>
        <v>4988260</v>
      </c>
      <c r="O160" s="160">
        <f>SUM(O7,O36)</f>
        <v>4988260</v>
      </c>
      <c r="P160" s="199"/>
    </row>
    <row r="161" spans="1:16" ht="12" thickBot="1">
      <c r="A161" s="161"/>
      <c r="B161" s="235"/>
      <c r="C161" s="235"/>
      <c r="D161" s="235"/>
      <c r="E161" s="235"/>
      <c r="F161" s="235"/>
      <c r="G161" s="235"/>
      <c r="H161" s="235"/>
      <c r="I161" s="235"/>
      <c r="J161" s="235"/>
      <c r="K161" s="235"/>
      <c r="L161" s="235"/>
      <c r="M161" s="235"/>
      <c r="N161" s="235"/>
      <c r="O161" s="235"/>
      <c r="P161" s="199"/>
    </row>
    <row r="162" spans="1:16" ht="11.25">
      <c r="A162" s="2" t="s">
        <v>0</v>
      </c>
      <c r="B162" s="320" t="s">
        <v>164</v>
      </c>
      <c r="C162" s="320"/>
      <c r="D162" s="320"/>
      <c r="E162" s="320"/>
      <c r="F162" s="320"/>
      <c r="G162" s="320"/>
      <c r="H162" s="3" t="s">
        <v>2</v>
      </c>
      <c r="I162" s="4" t="s">
        <v>3</v>
      </c>
      <c r="J162" s="3" t="s">
        <v>4</v>
      </c>
      <c r="K162" s="4" t="s">
        <v>5</v>
      </c>
      <c r="L162" s="5"/>
      <c r="M162" s="6" t="s">
        <v>6</v>
      </c>
      <c r="N162" s="7" t="s">
        <v>6</v>
      </c>
      <c r="O162" s="7" t="s">
        <v>6</v>
      </c>
      <c r="P162" s="199"/>
    </row>
    <row r="163" spans="1:16" ht="11.25">
      <c r="A163" s="162" t="s">
        <v>7</v>
      </c>
      <c r="B163" s="262" t="s">
        <v>8</v>
      </c>
      <c r="C163" s="262"/>
      <c r="D163" s="262"/>
      <c r="E163" s="262"/>
      <c r="F163" s="262"/>
      <c r="G163" s="262"/>
      <c r="H163" s="9">
        <v>2010</v>
      </c>
      <c r="I163" s="10">
        <v>2011</v>
      </c>
      <c r="J163" s="9">
        <v>2012</v>
      </c>
      <c r="K163" s="11" t="s">
        <v>9</v>
      </c>
      <c r="L163" s="12"/>
      <c r="M163" s="6" t="s">
        <v>10</v>
      </c>
      <c r="N163" s="7" t="s">
        <v>10</v>
      </c>
      <c r="O163" s="7" t="s">
        <v>10</v>
      </c>
      <c r="P163" s="199"/>
    </row>
    <row r="164" spans="1:16" ht="12" thickBot="1">
      <c r="A164" s="163"/>
      <c r="B164" s="254"/>
      <c r="C164" s="254"/>
      <c r="D164" s="254"/>
      <c r="E164" s="254"/>
      <c r="F164" s="254"/>
      <c r="G164" s="254"/>
      <c r="H164" s="13"/>
      <c r="I164" s="14"/>
      <c r="J164" s="13"/>
      <c r="K164" s="14">
        <v>2012</v>
      </c>
      <c r="L164" s="16"/>
      <c r="M164" s="15">
        <v>2013</v>
      </c>
      <c r="N164" s="14">
        <v>2014</v>
      </c>
      <c r="O164" s="14">
        <v>2015</v>
      </c>
      <c r="P164" s="199"/>
    </row>
    <row r="165" spans="1:16" ht="12" thickBot="1">
      <c r="A165" s="81"/>
      <c r="B165" s="164">
        <v>230</v>
      </c>
      <c r="C165" s="248" t="s">
        <v>165</v>
      </c>
      <c r="D165" s="249"/>
      <c r="E165" s="249"/>
      <c r="F165" s="249"/>
      <c r="G165" s="250"/>
      <c r="H165" s="83">
        <f>SUM(H166,H169)</f>
        <v>271239</v>
      </c>
      <c r="I165" s="83">
        <f>SUM(I166,I169)</f>
        <v>201483</v>
      </c>
      <c r="J165" s="83">
        <f>SUM(J166,J169)</f>
        <v>1204600</v>
      </c>
      <c r="K165" s="83">
        <f>SUM(K166,K169)</f>
        <v>238900</v>
      </c>
      <c r="L165" s="83"/>
      <c r="M165" s="83">
        <f>SUM(M166)</f>
        <v>0</v>
      </c>
      <c r="N165" s="83">
        <f>SUM(N166)</f>
        <v>0</v>
      </c>
      <c r="O165" s="83">
        <f>SUM(O166)</f>
        <v>0</v>
      </c>
      <c r="P165" s="199"/>
    </row>
    <row r="166" spans="1:16" ht="11.25">
      <c r="A166" s="91">
        <v>43</v>
      </c>
      <c r="B166" s="60"/>
      <c r="C166" s="34">
        <v>231</v>
      </c>
      <c r="D166" s="263" t="s">
        <v>166</v>
      </c>
      <c r="E166" s="264"/>
      <c r="F166" s="264"/>
      <c r="G166" s="265"/>
      <c r="H166" s="44">
        <f>SUM(H167:H168)</f>
        <v>271225</v>
      </c>
      <c r="I166" s="44">
        <f>SUM(I167:I168)</f>
        <v>57109</v>
      </c>
      <c r="J166" s="44">
        <f>SUM(J167:J168)</f>
        <v>967200</v>
      </c>
      <c r="K166" s="44">
        <v>211600</v>
      </c>
      <c r="L166" s="44"/>
      <c r="M166" s="44">
        <f>SUM(M167:M168)</f>
        <v>0</v>
      </c>
      <c r="N166" s="44">
        <f>SUM(N167:N168)</f>
        <v>0</v>
      </c>
      <c r="O166" s="44">
        <f>SUM(O167:O168)</f>
        <v>0</v>
      </c>
      <c r="P166" s="199"/>
    </row>
    <row r="167" spans="1:16" ht="11.25" hidden="1" outlineLevel="1">
      <c r="A167" s="26">
        <v>43</v>
      </c>
      <c r="B167" s="150"/>
      <c r="C167" s="162">
        <v>231</v>
      </c>
      <c r="D167" s="328" t="s">
        <v>167</v>
      </c>
      <c r="E167" s="275"/>
      <c r="F167" s="275"/>
      <c r="G167" s="276"/>
      <c r="H167" s="62">
        <v>772</v>
      </c>
      <c r="I167" s="62">
        <v>213</v>
      </c>
      <c r="J167" s="64">
        <v>467200</v>
      </c>
      <c r="K167" s="62">
        <v>270250</v>
      </c>
      <c r="L167" s="65"/>
      <c r="M167" s="64"/>
      <c r="N167" s="64"/>
      <c r="O167" s="64"/>
      <c r="P167" s="199"/>
    </row>
    <row r="168" spans="1:16" ht="11.25" hidden="1" outlineLevel="1">
      <c r="A168" s="26">
        <v>43</v>
      </c>
      <c r="B168" s="150"/>
      <c r="C168" s="135">
        <v>231</v>
      </c>
      <c r="D168" s="280" t="s">
        <v>168</v>
      </c>
      <c r="E168" s="257"/>
      <c r="F168" s="257"/>
      <c r="G168" s="258"/>
      <c r="H168" s="62">
        <v>270453</v>
      </c>
      <c r="I168" s="62">
        <v>56896</v>
      </c>
      <c r="J168" s="64">
        <v>500000</v>
      </c>
      <c r="K168" s="62">
        <v>0</v>
      </c>
      <c r="L168" s="65"/>
      <c r="M168" s="64"/>
      <c r="N168" s="64"/>
      <c r="O168" s="64"/>
      <c r="P168" s="199"/>
    </row>
    <row r="169" spans="1:16" ht="12" collapsed="1" thickBot="1">
      <c r="A169" s="26"/>
      <c r="B169" s="150"/>
      <c r="C169" s="165">
        <v>233</v>
      </c>
      <c r="D169" s="266" t="s">
        <v>169</v>
      </c>
      <c r="E169" s="267"/>
      <c r="F169" s="267"/>
      <c r="G169" s="268"/>
      <c r="H169" s="107">
        <f>SUM(H170)</f>
        <v>14</v>
      </c>
      <c r="I169" s="107">
        <f>SUM(I170)</f>
        <v>144374</v>
      </c>
      <c r="J169" s="107">
        <f>SUM(J170)</f>
        <v>237400</v>
      </c>
      <c r="K169" s="107">
        <v>27300</v>
      </c>
      <c r="L169" s="107"/>
      <c r="M169" s="107">
        <v>0</v>
      </c>
      <c r="N169" s="107">
        <v>0</v>
      </c>
      <c r="O169" s="107">
        <v>0</v>
      </c>
      <c r="P169" s="199"/>
    </row>
    <row r="170" spans="1:16" ht="12" hidden="1" outlineLevel="1" thickBot="1">
      <c r="A170" s="26">
        <v>43</v>
      </c>
      <c r="B170" s="150"/>
      <c r="C170" s="163">
        <v>233001</v>
      </c>
      <c r="D170" s="277" t="s">
        <v>170</v>
      </c>
      <c r="E170" s="278"/>
      <c r="F170" s="278"/>
      <c r="G170" s="279"/>
      <c r="H170" s="166">
        <v>14</v>
      </c>
      <c r="I170" s="166">
        <v>144374</v>
      </c>
      <c r="J170" s="167">
        <v>237400</v>
      </c>
      <c r="K170" s="166">
        <v>40300</v>
      </c>
      <c r="L170" s="168"/>
      <c r="M170" s="167"/>
      <c r="N170" s="167"/>
      <c r="O170" s="167"/>
      <c r="P170" s="199"/>
    </row>
    <row r="171" spans="1:16" ht="12" collapsed="1" thickBot="1">
      <c r="A171" s="67"/>
      <c r="B171" s="169">
        <v>320</v>
      </c>
      <c r="C171" s="289" t="s">
        <v>171</v>
      </c>
      <c r="D171" s="290"/>
      <c r="E171" s="290"/>
      <c r="F171" s="290"/>
      <c r="G171" s="291"/>
      <c r="H171" s="41">
        <f>SUM(H175:H177)</f>
        <v>0</v>
      </c>
      <c r="I171" s="41">
        <f>SUM(I175:I177)</f>
        <v>92089</v>
      </c>
      <c r="J171" s="41">
        <f>SUM(J173:J177)</f>
        <v>105690</v>
      </c>
      <c r="K171" s="41">
        <f>SUM(K172:K174)</f>
        <v>109690</v>
      </c>
      <c r="L171" s="41"/>
      <c r="M171" s="41">
        <v>0</v>
      </c>
      <c r="N171" s="41">
        <v>0</v>
      </c>
      <c r="O171" s="41">
        <v>0</v>
      </c>
      <c r="P171" s="199"/>
    </row>
    <row r="172" spans="1:16" ht="11.25">
      <c r="A172" s="67"/>
      <c r="B172" s="60"/>
      <c r="C172" s="34">
        <v>321</v>
      </c>
      <c r="D172" s="263" t="s">
        <v>172</v>
      </c>
      <c r="E172" s="264"/>
      <c r="F172" s="264"/>
      <c r="G172" s="265"/>
      <c r="H172" s="44">
        <f>SUM(H173)</f>
        <v>0</v>
      </c>
      <c r="I172" s="44">
        <f>SUM(I173)</f>
        <v>0</v>
      </c>
      <c r="J172" s="44">
        <f>SUM(J173)</f>
        <v>105690</v>
      </c>
      <c r="K172" s="44">
        <v>105690</v>
      </c>
      <c r="L172" s="44"/>
      <c r="M172" s="44"/>
      <c r="N172" s="44"/>
      <c r="O172" s="44"/>
      <c r="P172" s="199"/>
    </row>
    <row r="173" spans="1:16" ht="11.25" hidden="1" outlineLevel="1">
      <c r="A173" s="67">
        <v>45</v>
      </c>
      <c r="B173" s="170"/>
      <c r="C173" s="85">
        <v>321</v>
      </c>
      <c r="D173" s="275" t="s">
        <v>173</v>
      </c>
      <c r="E173" s="275"/>
      <c r="F173" s="275"/>
      <c r="G173" s="276"/>
      <c r="H173" s="62">
        <v>0</v>
      </c>
      <c r="I173" s="62">
        <v>0</v>
      </c>
      <c r="J173" s="64">
        <v>105690</v>
      </c>
      <c r="K173" s="62"/>
      <c r="L173" s="65"/>
      <c r="M173" s="64"/>
      <c r="N173" s="64"/>
      <c r="O173" s="64"/>
      <c r="P173" s="199"/>
    </row>
    <row r="174" spans="1:16" ht="12" collapsed="1" thickBot="1">
      <c r="A174" s="67"/>
      <c r="B174" s="170"/>
      <c r="C174" s="171">
        <v>322</v>
      </c>
      <c r="D174" s="269" t="s">
        <v>174</v>
      </c>
      <c r="E174" s="270"/>
      <c r="F174" s="270"/>
      <c r="G174" s="271"/>
      <c r="H174" s="80">
        <f>SUM(H175:H178)</f>
        <v>0</v>
      </c>
      <c r="I174" s="80">
        <f>SUM(I175:I178)</f>
        <v>92089</v>
      </c>
      <c r="J174" s="80">
        <f>SUM(J175:J178)</f>
        <v>0</v>
      </c>
      <c r="K174" s="80">
        <f>SUM(K175:K178)</f>
        <v>4000</v>
      </c>
      <c r="L174" s="80"/>
      <c r="M174" s="80"/>
      <c r="N174" s="80"/>
      <c r="O174" s="80"/>
      <c r="P174" s="199"/>
    </row>
    <row r="175" spans="1:16" ht="11.25" hidden="1" outlineLevel="1">
      <c r="A175" s="26">
        <v>111</v>
      </c>
      <c r="B175" s="150"/>
      <c r="C175" s="85">
        <v>322001</v>
      </c>
      <c r="D175" s="255" t="s">
        <v>152</v>
      </c>
      <c r="E175" s="255"/>
      <c r="F175" s="255"/>
      <c r="G175" s="256"/>
      <c r="H175" s="172">
        <v>0</v>
      </c>
      <c r="I175" s="62">
        <v>0</v>
      </c>
      <c r="J175" s="64">
        <v>0</v>
      </c>
      <c r="K175" s="62">
        <v>0</v>
      </c>
      <c r="L175" s="65"/>
      <c r="M175" s="64"/>
      <c r="N175" s="64"/>
      <c r="O175" s="64"/>
      <c r="P175" s="199"/>
    </row>
    <row r="176" spans="1:16" ht="11.25" hidden="1" outlineLevel="1">
      <c r="A176" s="173">
        <v>111</v>
      </c>
      <c r="B176" s="150"/>
      <c r="C176" s="87">
        <v>322001</v>
      </c>
      <c r="D176" s="257" t="s">
        <v>175</v>
      </c>
      <c r="E176" s="257"/>
      <c r="F176" s="257"/>
      <c r="G176" s="258"/>
      <c r="H176" s="46">
        <v>0</v>
      </c>
      <c r="I176" s="46">
        <v>9000</v>
      </c>
      <c r="J176" s="48">
        <v>0</v>
      </c>
      <c r="K176" s="46">
        <v>0</v>
      </c>
      <c r="L176" s="49"/>
      <c r="M176" s="48"/>
      <c r="N176" s="48"/>
      <c r="O176" s="48"/>
      <c r="P176" s="199"/>
    </row>
    <row r="177" spans="1:16" ht="11.25" hidden="1" outlineLevel="1">
      <c r="A177" s="174"/>
      <c r="B177" s="150"/>
      <c r="C177" s="87">
        <v>322001</v>
      </c>
      <c r="D177" s="257" t="s">
        <v>176</v>
      </c>
      <c r="E177" s="257"/>
      <c r="F177" s="257"/>
      <c r="G177" s="258"/>
      <c r="H177" s="46">
        <v>0</v>
      </c>
      <c r="I177" s="46">
        <v>83089</v>
      </c>
      <c r="J177" s="48">
        <v>0</v>
      </c>
      <c r="K177" s="46">
        <v>0</v>
      </c>
      <c r="L177" s="49"/>
      <c r="M177" s="48"/>
      <c r="N177" s="48"/>
      <c r="O177" s="48"/>
      <c r="P177" s="199"/>
    </row>
    <row r="178" spans="1:16" ht="12" hidden="1" outlineLevel="1" thickBot="1">
      <c r="A178" s="163">
        <v>111</v>
      </c>
      <c r="B178" s="150"/>
      <c r="C178" s="36">
        <v>322001</v>
      </c>
      <c r="D178" s="257" t="s">
        <v>177</v>
      </c>
      <c r="E178" s="257"/>
      <c r="F178" s="257"/>
      <c r="G178" s="258"/>
      <c r="H178" s="175">
        <v>0</v>
      </c>
      <c r="I178" s="175">
        <v>0</v>
      </c>
      <c r="J178" s="176">
        <v>0</v>
      </c>
      <c r="K178" s="175">
        <v>4000</v>
      </c>
      <c r="L178" s="168"/>
      <c r="M178" s="176"/>
      <c r="N178" s="176"/>
      <c r="O178" s="176"/>
      <c r="P178" s="199"/>
    </row>
    <row r="179" spans="1:16" ht="12" collapsed="1" thickBot="1">
      <c r="A179" s="245" t="s">
        <v>178</v>
      </c>
      <c r="B179" s="246"/>
      <c r="C179" s="246"/>
      <c r="D179" s="246"/>
      <c r="E179" s="246"/>
      <c r="F179" s="246"/>
      <c r="G179" s="247"/>
      <c r="H179" s="177">
        <f>SUM(H165,H171)</f>
        <v>271239</v>
      </c>
      <c r="I179" s="177">
        <f>SUM(I165,I171)</f>
        <v>293572</v>
      </c>
      <c r="J179" s="177">
        <f>SUM(J165,J171)</f>
        <v>1310290</v>
      </c>
      <c r="K179" s="177">
        <f>SUM(K165,K171)</f>
        <v>348590</v>
      </c>
      <c r="L179" s="134"/>
      <c r="M179" s="177">
        <f>SUM(M165)</f>
        <v>0</v>
      </c>
      <c r="N179" s="177">
        <f>SUM(N165)</f>
        <v>0</v>
      </c>
      <c r="O179" s="177">
        <f>SUM(O165)</f>
        <v>0</v>
      </c>
      <c r="P179" s="199"/>
    </row>
    <row r="180" spans="1:16" ht="12" thickBot="1">
      <c r="A180" s="245" t="s">
        <v>179</v>
      </c>
      <c r="B180" s="246"/>
      <c r="C180" s="246"/>
      <c r="D180" s="246"/>
      <c r="E180" s="246"/>
      <c r="F180" s="246"/>
      <c r="G180" s="247"/>
      <c r="H180" s="177">
        <f>SUM(H166,H172)</f>
        <v>271225</v>
      </c>
      <c r="I180" s="177">
        <f>SUM(I165)</f>
        <v>201483</v>
      </c>
      <c r="J180" s="177">
        <f>SUM(J165)</f>
        <v>1204600</v>
      </c>
      <c r="K180" s="177">
        <f>SUM(K166,K172)</f>
        <v>317290</v>
      </c>
      <c r="L180" s="134"/>
      <c r="M180" s="177">
        <f>SUM(M165)</f>
        <v>0</v>
      </c>
      <c r="N180" s="177">
        <f>SUM(N165)</f>
        <v>0</v>
      </c>
      <c r="O180" s="177">
        <f>SUM(O165)</f>
        <v>0</v>
      </c>
      <c r="P180" s="199"/>
    </row>
    <row r="181" spans="1:16" ht="12" thickBot="1">
      <c r="A181" s="161"/>
      <c r="B181" s="235"/>
      <c r="C181" s="235"/>
      <c r="D181" s="235"/>
      <c r="E181" s="235"/>
      <c r="F181" s="235"/>
      <c r="G181" s="235"/>
      <c r="H181" s="235"/>
      <c r="I181" s="235"/>
      <c r="J181" s="235"/>
      <c r="K181" s="235"/>
      <c r="L181" s="235"/>
      <c r="M181" s="235"/>
      <c r="N181" s="235"/>
      <c r="O181" s="235"/>
      <c r="P181" s="199"/>
    </row>
    <row r="182" spans="1:16" ht="11.25">
      <c r="A182" s="2" t="s">
        <v>0</v>
      </c>
      <c r="B182" s="259" t="s">
        <v>180</v>
      </c>
      <c r="C182" s="259"/>
      <c r="D182" s="259"/>
      <c r="E182" s="259"/>
      <c r="F182" s="259"/>
      <c r="G182" s="259"/>
      <c r="H182" s="22" t="s">
        <v>2</v>
      </c>
      <c r="I182" s="23" t="s">
        <v>3</v>
      </c>
      <c r="J182" s="22" t="s">
        <v>4</v>
      </c>
      <c r="K182" s="23" t="s">
        <v>5</v>
      </c>
      <c r="L182" s="24"/>
      <c r="M182" s="25" t="s">
        <v>6</v>
      </c>
      <c r="N182" s="8" t="s">
        <v>6</v>
      </c>
      <c r="O182" s="8" t="s">
        <v>6</v>
      </c>
      <c r="P182" s="17"/>
    </row>
    <row r="183" spans="1:16" ht="11.25">
      <c r="A183" s="162" t="s">
        <v>7</v>
      </c>
      <c r="B183" s="262" t="s">
        <v>8</v>
      </c>
      <c r="C183" s="262"/>
      <c r="D183" s="262"/>
      <c r="E183" s="262"/>
      <c r="F183" s="262"/>
      <c r="G183" s="262"/>
      <c r="H183" s="9">
        <v>2010</v>
      </c>
      <c r="I183" s="10">
        <v>2011</v>
      </c>
      <c r="J183" s="9">
        <v>2012</v>
      </c>
      <c r="K183" s="11" t="s">
        <v>9</v>
      </c>
      <c r="L183" s="12"/>
      <c r="M183" s="6" t="s">
        <v>10</v>
      </c>
      <c r="N183" s="7" t="s">
        <v>10</v>
      </c>
      <c r="O183" s="7" t="s">
        <v>10</v>
      </c>
      <c r="P183" s="17"/>
    </row>
    <row r="184" spans="1:16" ht="12" thickBot="1">
      <c r="A184" s="163"/>
      <c r="B184" s="254"/>
      <c r="C184" s="254"/>
      <c r="D184" s="254"/>
      <c r="E184" s="254"/>
      <c r="F184" s="254"/>
      <c r="G184" s="254"/>
      <c r="H184" s="13"/>
      <c r="I184" s="14"/>
      <c r="J184" s="13"/>
      <c r="K184" s="14">
        <v>2012</v>
      </c>
      <c r="L184" s="16"/>
      <c r="M184" s="15">
        <v>2013</v>
      </c>
      <c r="N184" s="14">
        <v>2014</v>
      </c>
      <c r="O184" s="14">
        <v>2015</v>
      </c>
      <c r="P184" s="18">
        <v>2015</v>
      </c>
    </row>
    <row r="185" spans="1:16" ht="12" thickBot="1">
      <c r="A185" s="67"/>
      <c r="B185" s="27">
        <v>450</v>
      </c>
      <c r="C185" s="248" t="s">
        <v>181</v>
      </c>
      <c r="D185" s="249"/>
      <c r="E185" s="249"/>
      <c r="F185" s="249"/>
      <c r="G185" s="249"/>
      <c r="H185" s="83">
        <v>0</v>
      </c>
      <c r="I185" s="178">
        <f>SUM(I186,I188,I195)</f>
        <v>122371</v>
      </c>
      <c r="J185" s="83">
        <f>SUM(J186,J188,J195)</f>
        <v>248640</v>
      </c>
      <c r="K185" s="83">
        <f>SUM(K186,K188,K195)</f>
        <v>459021</v>
      </c>
      <c r="L185" s="83"/>
      <c r="M185" s="83">
        <f>SUM(M186,M188,M195)</f>
        <v>59000</v>
      </c>
      <c r="N185" s="83">
        <f>SUM(N186,N188,N195)</f>
        <v>0</v>
      </c>
      <c r="O185" s="83">
        <f>SUM(O186,O188,O195)</f>
        <v>0</v>
      </c>
      <c r="P185" s="199"/>
    </row>
    <row r="186" spans="1:16" ht="11.25">
      <c r="A186" s="26"/>
      <c r="B186" s="179"/>
      <c r="C186" s="58">
        <v>451</v>
      </c>
      <c r="D186" s="238" t="s">
        <v>182</v>
      </c>
      <c r="E186" s="238"/>
      <c r="F186" s="238"/>
      <c r="G186" s="238"/>
      <c r="H186" s="35"/>
      <c r="I186" s="35">
        <f>SUM(I187:I187)</f>
        <v>12432</v>
      </c>
      <c r="J186" s="180">
        <f>SUM(J187)</f>
        <v>0</v>
      </c>
      <c r="K186" s="35">
        <f>SUM(K187:K187)</f>
        <v>0</v>
      </c>
      <c r="L186" s="180"/>
      <c r="M186" s="181"/>
      <c r="N186" s="181"/>
      <c r="O186" s="181"/>
      <c r="P186" s="199"/>
    </row>
    <row r="187" spans="1:16" ht="11.25" hidden="1" outlineLevel="1">
      <c r="A187" s="26"/>
      <c r="B187" s="179"/>
      <c r="C187" s="182">
        <v>451</v>
      </c>
      <c r="D187" s="261" t="s">
        <v>183</v>
      </c>
      <c r="E187" s="261"/>
      <c r="F187" s="261"/>
      <c r="G187" s="261"/>
      <c r="H187" s="182"/>
      <c r="I187" s="182">
        <v>12432</v>
      </c>
      <c r="J187" s="183">
        <v>0</v>
      </c>
      <c r="K187" s="182">
        <v>0</v>
      </c>
      <c r="L187" s="184"/>
      <c r="M187" s="185"/>
      <c r="N187" s="185"/>
      <c r="O187" s="185"/>
      <c r="P187" s="199"/>
    </row>
    <row r="188" spans="1:16" ht="11.25" collapsed="1">
      <c r="A188" s="26"/>
      <c r="B188" s="186"/>
      <c r="C188" s="106">
        <v>453</v>
      </c>
      <c r="D188" s="251" t="s">
        <v>184</v>
      </c>
      <c r="E188" s="252"/>
      <c r="F188" s="252"/>
      <c r="G188" s="253"/>
      <c r="H188" s="107">
        <f>SUM(H189:H193)</f>
        <v>0</v>
      </c>
      <c r="I188" s="107">
        <f>SUM(I189:I193)</f>
        <v>1966</v>
      </c>
      <c r="J188" s="108">
        <f>SUM(J189:J193)</f>
        <v>0</v>
      </c>
      <c r="K188" s="107">
        <f>SUM(K189:K193)</f>
        <v>32636</v>
      </c>
      <c r="L188" s="109"/>
      <c r="M188" s="107"/>
      <c r="N188" s="107"/>
      <c r="O188" s="107"/>
      <c r="P188" s="199"/>
    </row>
    <row r="189" spans="1:16" ht="11.25" hidden="1" outlineLevel="1">
      <c r="A189" s="26">
        <v>131</v>
      </c>
      <c r="B189" s="150"/>
      <c r="C189" s="85"/>
      <c r="D189" s="233" t="s">
        <v>185</v>
      </c>
      <c r="E189" s="233"/>
      <c r="F189" s="233"/>
      <c r="G189" s="233"/>
      <c r="H189" s="62">
        <v>0</v>
      </c>
      <c r="I189" s="187">
        <v>1498</v>
      </c>
      <c r="J189" s="101">
        <v>0</v>
      </c>
      <c r="K189" s="187">
        <v>0</v>
      </c>
      <c r="L189" s="105"/>
      <c r="M189" s="64"/>
      <c r="N189" s="64"/>
      <c r="O189" s="64"/>
      <c r="P189" s="199"/>
    </row>
    <row r="190" spans="1:16" ht="11.25" hidden="1" outlineLevel="1">
      <c r="A190" s="26">
        <v>131</v>
      </c>
      <c r="B190" s="150"/>
      <c r="C190" s="85"/>
      <c r="D190" s="86" t="s">
        <v>198</v>
      </c>
      <c r="E190" s="86"/>
      <c r="F190" s="86"/>
      <c r="G190" s="86"/>
      <c r="H190" s="62"/>
      <c r="I190" s="187"/>
      <c r="J190" s="101"/>
      <c r="K190" s="187"/>
      <c r="L190" s="105"/>
      <c r="M190" s="64"/>
      <c r="N190" s="64"/>
      <c r="O190" s="64"/>
      <c r="P190" s="199"/>
    </row>
    <row r="191" spans="1:16" ht="11.25" hidden="1" outlineLevel="1">
      <c r="A191" s="26">
        <v>131</v>
      </c>
      <c r="B191" s="150"/>
      <c r="C191" s="85"/>
      <c r="D191" s="225" t="s">
        <v>186</v>
      </c>
      <c r="E191" s="225"/>
      <c r="F191" s="225"/>
      <c r="G191" s="225"/>
      <c r="H191" s="62">
        <v>0</v>
      </c>
      <c r="I191" s="187">
        <v>468</v>
      </c>
      <c r="J191" s="101">
        <v>0</v>
      </c>
      <c r="K191" s="187">
        <v>636</v>
      </c>
      <c r="L191" s="105"/>
      <c r="M191" s="64"/>
      <c r="N191" s="64"/>
      <c r="O191" s="64"/>
      <c r="P191" s="199"/>
    </row>
    <row r="192" spans="1:16" ht="11.25" hidden="1" outlineLevel="1">
      <c r="A192" s="26">
        <v>131</v>
      </c>
      <c r="B192" s="150"/>
      <c r="C192" s="87"/>
      <c r="D192" s="225" t="s">
        <v>187</v>
      </c>
      <c r="E192" s="225"/>
      <c r="F192" s="225"/>
      <c r="G192" s="225"/>
      <c r="H192" s="46"/>
      <c r="I192" s="188">
        <v>0</v>
      </c>
      <c r="J192" s="96">
        <v>0</v>
      </c>
      <c r="K192" s="188">
        <v>30000</v>
      </c>
      <c r="L192" s="95"/>
      <c r="M192" s="48"/>
      <c r="N192" s="48"/>
      <c r="O192" s="48"/>
      <c r="P192" s="199"/>
    </row>
    <row r="193" spans="1:16" ht="11.25" hidden="1" outlineLevel="1">
      <c r="A193" s="26">
        <v>131</v>
      </c>
      <c r="B193" s="150"/>
      <c r="C193" s="87"/>
      <c r="D193" s="225" t="s">
        <v>188</v>
      </c>
      <c r="E193" s="225"/>
      <c r="F193" s="225"/>
      <c r="G193" s="225"/>
      <c r="H193" s="46">
        <v>0</v>
      </c>
      <c r="I193" s="188">
        <v>0</v>
      </c>
      <c r="J193" s="96">
        <v>0</v>
      </c>
      <c r="K193" s="188">
        <v>2000</v>
      </c>
      <c r="L193" s="95"/>
      <c r="M193" s="48"/>
      <c r="N193" s="48"/>
      <c r="O193" s="48"/>
      <c r="P193" s="199"/>
    </row>
    <row r="194" spans="1:16" ht="11.25" hidden="1" outlineLevel="1">
      <c r="A194" s="26">
        <v>71</v>
      </c>
      <c r="B194" s="150"/>
      <c r="C194" s="87"/>
      <c r="D194" s="225" t="s">
        <v>189</v>
      </c>
      <c r="E194" s="225"/>
      <c r="F194" s="225"/>
      <c r="G194" s="225"/>
      <c r="H194" s="46">
        <v>0</v>
      </c>
      <c r="I194" s="188">
        <v>8902</v>
      </c>
      <c r="J194" s="96">
        <v>0</v>
      </c>
      <c r="K194" s="188">
        <v>0</v>
      </c>
      <c r="L194" s="105"/>
      <c r="M194" s="64"/>
      <c r="N194" s="64"/>
      <c r="O194" s="64"/>
      <c r="P194" s="199"/>
    </row>
    <row r="195" spans="1:16" ht="11.25" collapsed="1">
      <c r="A195" s="26">
        <v>46</v>
      </c>
      <c r="B195" s="150"/>
      <c r="C195" s="78">
        <v>454</v>
      </c>
      <c r="D195" s="230" t="s">
        <v>190</v>
      </c>
      <c r="E195" s="231"/>
      <c r="F195" s="231"/>
      <c r="G195" s="232"/>
      <c r="H195" s="80">
        <f>SUM(H196:H197)</f>
        <v>0</v>
      </c>
      <c r="I195" s="80">
        <f>SUM(I196:I197)</f>
        <v>107973</v>
      </c>
      <c r="J195" s="103">
        <f>SUM(J196:J197)</f>
        <v>248640</v>
      </c>
      <c r="K195" s="80">
        <f>SUM(K196:K197)</f>
        <v>426385</v>
      </c>
      <c r="L195" s="189"/>
      <c r="M195" s="80">
        <f>SUM(M196)</f>
        <v>59000</v>
      </c>
      <c r="N195" s="80">
        <f>SUM(N196)</f>
        <v>0</v>
      </c>
      <c r="O195" s="80">
        <f>SUM(O196)</f>
        <v>0</v>
      </c>
      <c r="P195" s="199"/>
    </row>
    <row r="196" spans="1:16" ht="11.25">
      <c r="A196" s="26">
        <v>46</v>
      </c>
      <c r="B196" s="150"/>
      <c r="C196" s="85">
        <v>454001</v>
      </c>
      <c r="D196" s="233" t="s">
        <v>191</v>
      </c>
      <c r="E196" s="233"/>
      <c r="F196" s="233"/>
      <c r="G196" s="233"/>
      <c r="H196" s="62">
        <v>0</v>
      </c>
      <c r="I196" s="187">
        <v>76898</v>
      </c>
      <c r="J196" s="213">
        <v>248640</v>
      </c>
      <c r="K196" s="187">
        <v>411985</v>
      </c>
      <c r="L196" s="105"/>
      <c r="M196" s="64">
        <v>59000</v>
      </c>
      <c r="N196" s="62">
        <v>0</v>
      </c>
      <c r="O196" s="62">
        <v>0</v>
      </c>
      <c r="P196" s="199"/>
    </row>
    <row r="197" spans="1:16" ht="12" thickBot="1">
      <c r="A197" s="90">
        <v>46</v>
      </c>
      <c r="B197" s="190"/>
      <c r="C197" s="124">
        <v>454002</v>
      </c>
      <c r="D197" s="234" t="s">
        <v>192</v>
      </c>
      <c r="E197" s="234"/>
      <c r="F197" s="234"/>
      <c r="G197" s="234"/>
      <c r="H197" s="52">
        <v>0</v>
      </c>
      <c r="I197" s="191">
        <v>31075</v>
      </c>
      <c r="J197" s="214">
        <v>0</v>
      </c>
      <c r="K197" s="191">
        <v>14400</v>
      </c>
      <c r="L197" s="192"/>
      <c r="M197" s="39"/>
      <c r="N197" s="37"/>
      <c r="O197" s="37"/>
      <c r="P197" s="199"/>
    </row>
    <row r="198" spans="1:16" ht="12" thickBot="1">
      <c r="A198" s="193"/>
      <c r="B198" s="27">
        <v>500</v>
      </c>
      <c r="C198" s="248" t="s">
        <v>193</v>
      </c>
      <c r="D198" s="249"/>
      <c r="E198" s="249"/>
      <c r="F198" s="249"/>
      <c r="G198" s="250"/>
      <c r="H198" s="134">
        <f>SUM(H199)</f>
        <v>1330000</v>
      </c>
      <c r="I198" s="134">
        <f>SUM(I199:I200)</f>
        <v>0</v>
      </c>
      <c r="J198" s="134">
        <f>SUM(J199)</f>
        <v>2047500</v>
      </c>
      <c r="K198" s="134">
        <f>SUM(K199:K200)</f>
        <v>0</v>
      </c>
      <c r="L198" s="134"/>
      <c r="M198" s="134"/>
      <c r="N198" s="134"/>
      <c r="O198" s="134"/>
      <c r="P198" s="199"/>
    </row>
    <row r="199" spans="1:16" ht="12" thickBot="1">
      <c r="A199" s="26">
        <v>52</v>
      </c>
      <c r="B199" s="150"/>
      <c r="C199" s="58">
        <v>513</v>
      </c>
      <c r="D199" s="237" t="s">
        <v>194</v>
      </c>
      <c r="E199" s="238"/>
      <c r="F199" s="238"/>
      <c r="G199" s="239"/>
      <c r="H199" s="80">
        <f>SUM(H200)</f>
        <v>1330000</v>
      </c>
      <c r="I199" s="80">
        <v>0</v>
      </c>
      <c r="J199" s="80">
        <f>SUM(J200)</f>
        <v>2047500</v>
      </c>
      <c r="K199" s="80">
        <v>0</v>
      </c>
      <c r="L199" s="80"/>
      <c r="M199" s="80"/>
      <c r="N199" s="80"/>
      <c r="O199" s="80"/>
      <c r="P199" s="199"/>
    </row>
    <row r="200" spans="1:16" ht="12" hidden="1" outlineLevel="1" thickBot="1">
      <c r="A200" s="26">
        <v>52</v>
      </c>
      <c r="B200" s="150"/>
      <c r="C200" s="124">
        <v>513002</v>
      </c>
      <c r="D200" s="240" t="s">
        <v>195</v>
      </c>
      <c r="E200" s="241"/>
      <c r="F200" s="241"/>
      <c r="G200" s="242"/>
      <c r="H200" s="98">
        <v>1330000</v>
      </c>
      <c r="I200" s="194">
        <v>0</v>
      </c>
      <c r="J200" s="131">
        <v>2047500</v>
      </c>
      <c r="K200" s="194">
        <v>0</v>
      </c>
      <c r="L200" s="168"/>
      <c r="M200" s="167"/>
      <c r="N200" s="167"/>
      <c r="O200" s="167"/>
      <c r="P200" s="199"/>
    </row>
    <row r="201" spans="1:16" ht="12" collapsed="1" thickBot="1">
      <c r="A201" s="245" t="s">
        <v>196</v>
      </c>
      <c r="B201" s="246"/>
      <c r="C201" s="246"/>
      <c r="D201" s="246"/>
      <c r="E201" s="246"/>
      <c r="F201" s="246"/>
      <c r="G201" s="247"/>
      <c r="H201" s="134">
        <f>SUM(H185,H198)</f>
        <v>1330000</v>
      </c>
      <c r="I201" s="134">
        <f>SUM(I185+I198)</f>
        <v>122371</v>
      </c>
      <c r="J201" s="134">
        <f>SUM(J185,J198)</f>
        <v>2296140</v>
      </c>
      <c r="K201" s="134">
        <f>SUM(K185+K198)</f>
        <v>459021</v>
      </c>
      <c r="L201" s="134"/>
      <c r="M201" s="134">
        <f>SUM(M185,M198)</f>
        <v>59000</v>
      </c>
      <c r="N201" s="134">
        <f>SUM(N185,N198)</f>
        <v>0</v>
      </c>
      <c r="O201" s="134">
        <f>SUM(O185,O198)</f>
        <v>0</v>
      </c>
      <c r="P201" s="199"/>
    </row>
    <row r="202" spans="1:16" ht="12" thickBot="1">
      <c r="A202" s="161"/>
      <c r="B202" s="19"/>
      <c r="C202" s="19"/>
      <c r="D202" s="19"/>
      <c r="E202" s="19"/>
      <c r="F202" s="19"/>
      <c r="G202" s="19"/>
      <c r="H202" s="20"/>
      <c r="I202" s="20"/>
      <c r="J202" s="20"/>
      <c r="K202" s="20"/>
      <c r="L202" s="20"/>
      <c r="M202" s="20"/>
      <c r="N202" s="20"/>
      <c r="O202" s="20"/>
      <c r="P202" s="199"/>
    </row>
    <row r="203" spans="1:17" ht="12" thickBot="1">
      <c r="A203" s="195"/>
      <c r="B203" s="243" t="s">
        <v>197</v>
      </c>
      <c r="C203" s="243"/>
      <c r="D203" s="243"/>
      <c r="E203" s="243"/>
      <c r="F203" s="243"/>
      <c r="G203" s="244"/>
      <c r="H203" s="196">
        <f>SUM(H159,H179,H201)</f>
        <v>8043027</v>
      </c>
      <c r="I203" s="196">
        <f>SUM(I159,I179,I201)</f>
        <v>6706034</v>
      </c>
      <c r="J203" s="196">
        <f>SUM(J159,J179,J201)</f>
        <v>9773777</v>
      </c>
      <c r="K203" s="196">
        <f>SUM(K159,K179,K201)</f>
        <v>6905327</v>
      </c>
      <c r="L203" s="196"/>
      <c r="M203" s="197">
        <f>SUM(M159,M179,M201)</f>
        <v>5169750</v>
      </c>
      <c r="N203" s="197">
        <f>SUM(N159,N179,N201)</f>
        <v>4988260</v>
      </c>
      <c r="O203" s="197">
        <f>SUM(O159,O179,O201)</f>
        <v>4988260</v>
      </c>
      <c r="P203" s="199"/>
      <c r="Q203" s="200"/>
    </row>
    <row r="204" spans="1:17" ht="12" thickBot="1">
      <c r="A204" s="201"/>
      <c r="B204" s="235"/>
      <c r="C204" s="235"/>
      <c r="D204" s="235"/>
      <c r="E204" s="235"/>
      <c r="F204" s="235"/>
      <c r="G204" s="235"/>
      <c r="H204" s="235"/>
      <c r="I204" s="235"/>
      <c r="J204" s="235"/>
      <c r="K204" s="235"/>
      <c r="L204" s="235"/>
      <c r="M204" s="235"/>
      <c r="N204" s="235"/>
      <c r="O204" s="235"/>
      <c r="P204" s="236"/>
      <c r="Q204" s="198"/>
    </row>
  </sheetData>
  <mergeCells count="199">
    <mergeCell ref="D67:G67"/>
    <mergeCell ref="D68:G68"/>
    <mergeCell ref="D69:G69"/>
    <mergeCell ref="D71:G71"/>
    <mergeCell ref="D70:G70"/>
    <mergeCell ref="B1:P1"/>
    <mergeCell ref="B4:G4"/>
    <mergeCell ref="A3:P3"/>
    <mergeCell ref="C16:G16"/>
    <mergeCell ref="D17:G17"/>
    <mergeCell ref="B5:G5"/>
    <mergeCell ref="B6:G6"/>
    <mergeCell ref="C7:G7"/>
    <mergeCell ref="C8:G8"/>
    <mergeCell ref="D140:G140"/>
    <mergeCell ref="D144:G144"/>
    <mergeCell ref="D9:G9"/>
    <mergeCell ref="D10:G10"/>
    <mergeCell ref="C11:G11"/>
    <mergeCell ref="D12:G12"/>
    <mergeCell ref="D13:G13"/>
    <mergeCell ref="D14:G14"/>
    <mergeCell ref="D15:G15"/>
    <mergeCell ref="D134:G134"/>
    <mergeCell ref="D135:G135"/>
    <mergeCell ref="D138:G138"/>
    <mergeCell ref="D139:G139"/>
    <mergeCell ref="D137:G137"/>
    <mergeCell ref="D18:G18"/>
    <mergeCell ref="D19:G19"/>
    <mergeCell ref="D20:G20"/>
    <mergeCell ref="D21:G21"/>
    <mergeCell ref="D22:G22"/>
    <mergeCell ref="D23:G23"/>
    <mergeCell ref="D24:G24"/>
    <mergeCell ref="D25:G25"/>
    <mergeCell ref="D32:G32"/>
    <mergeCell ref="D35:G35"/>
    <mergeCell ref="C36:G36"/>
    <mergeCell ref="D56:G56"/>
    <mergeCell ref="D42:G42"/>
    <mergeCell ref="C44:G44"/>
    <mergeCell ref="D54:G54"/>
    <mergeCell ref="D48:G48"/>
    <mergeCell ref="D53:G53"/>
    <mergeCell ref="D43:G43"/>
    <mergeCell ref="D26:G26"/>
    <mergeCell ref="D27:G27"/>
    <mergeCell ref="D40:G40"/>
    <mergeCell ref="D41:G41"/>
    <mergeCell ref="D33:G33"/>
    <mergeCell ref="D34:G34"/>
    <mergeCell ref="D28:G28"/>
    <mergeCell ref="D29:G29"/>
    <mergeCell ref="D30:G30"/>
    <mergeCell ref="D31:G31"/>
    <mergeCell ref="C171:G171"/>
    <mergeCell ref="C37:G37"/>
    <mergeCell ref="D38:G38"/>
    <mergeCell ref="D39:G39"/>
    <mergeCell ref="D167:G167"/>
    <mergeCell ref="D46:G46"/>
    <mergeCell ref="D47:G47"/>
    <mergeCell ref="D49:G49"/>
    <mergeCell ref="D61:G61"/>
    <mergeCell ref="D62:G62"/>
    <mergeCell ref="D58:G58"/>
    <mergeCell ref="D60:G60"/>
    <mergeCell ref="D55:G55"/>
    <mergeCell ref="D59:G59"/>
    <mergeCell ref="D57:G57"/>
    <mergeCell ref="D63:G63"/>
    <mergeCell ref="B162:G162"/>
    <mergeCell ref="D64:G64"/>
    <mergeCell ref="D65:G65"/>
    <mergeCell ref="D66:G66"/>
    <mergeCell ref="D78:G78"/>
    <mergeCell ref="D81:G81"/>
    <mergeCell ref="A159:G159"/>
    <mergeCell ref="D127:G127"/>
    <mergeCell ref="D128:G128"/>
    <mergeCell ref="D50:G50"/>
    <mergeCell ref="D51:G51"/>
    <mergeCell ref="D52:G52"/>
    <mergeCell ref="D45:G45"/>
    <mergeCell ref="D76:G76"/>
    <mergeCell ref="D77:G77"/>
    <mergeCell ref="D79:G79"/>
    <mergeCell ref="D80:G80"/>
    <mergeCell ref="D72:G72"/>
    <mergeCell ref="D73:G73"/>
    <mergeCell ref="D74:G74"/>
    <mergeCell ref="D75:G75"/>
    <mergeCell ref="D82:G82"/>
    <mergeCell ref="D83:G83"/>
    <mergeCell ref="D84:G84"/>
    <mergeCell ref="D85:G85"/>
    <mergeCell ref="D86:G86"/>
    <mergeCell ref="D87:G87"/>
    <mergeCell ref="D88:G88"/>
    <mergeCell ref="D89:G89"/>
    <mergeCell ref="D90:G90"/>
    <mergeCell ref="D91:G91"/>
    <mergeCell ref="D92:G92"/>
    <mergeCell ref="D93:G93"/>
    <mergeCell ref="C94:G94"/>
    <mergeCell ref="D95:G95"/>
    <mergeCell ref="C96:G96"/>
    <mergeCell ref="D97:G97"/>
    <mergeCell ref="D98:G98"/>
    <mergeCell ref="D99:G99"/>
    <mergeCell ref="D100:G100"/>
    <mergeCell ref="D101:G101"/>
    <mergeCell ref="D102:G102"/>
    <mergeCell ref="D103:G103"/>
    <mergeCell ref="D104:G104"/>
    <mergeCell ref="D105:G105"/>
    <mergeCell ref="D106:G106"/>
    <mergeCell ref="C107:G107"/>
    <mergeCell ref="C108:G108"/>
    <mergeCell ref="D109:G109"/>
    <mergeCell ref="D110:G110"/>
    <mergeCell ref="D111:G111"/>
    <mergeCell ref="D112:G112"/>
    <mergeCell ref="D113:G113"/>
    <mergeCell ref="D114:G114"/>
    <mergeCell ref="D115:G115"/>
    <mergeCell ref="D136:G136"/>
    <mergeCell ref="D194:G194"/>
    <mergeCell ref="D122:G122"/>
    <mergeCell ref="D124:G124"/>
    <mergeCell ref="D125:G125"/>
    <mergeCell ref="D126:G126"/>
    <mergeCell ref="D123:G123"/>
    <mergeCell ref="D153:G153"/>
    <mergeCell ref="D173:G173"/>
    <mergeCell ref="D178:G178"/>
    <mergeCell ref="D157:G157"/>
    <mergeCell ref="D172:G172"/>
    <mergeCell ref="B164:G164"/>
    <mergeCell ref="C165:G165"/>
    <mergeCell ref="D170:G170"/>
    <mergeCell ref="D168:G168"/>
    <mergeCell ref="B163:G163"/>
    <mergeCell ref="A160:G160"/>
    <mergeCell ref="D118:G118"/>
    <mergeCell ref="D119:G119"/>
    <mergeCell ref="D158:G158"/>
    <mergeCell ref="D147:G147"/>
    <mergeCell ref="D148:G148"/>
    <mergeCell ref="D149:G149"/>
    <mergeCell ref="D150:G150"/>
    <mergeCell ref="D151:G151"/>
    <mergeCell ref="D152:G152"/>
    <mergeCell ref="D154:G154"/>
    <mergeCell ref="D155:G155"/>
    <mergeCell ref="D156:G156"/>
    <mergeCell ref="D187:G187"/>
    <mergeCell ref="B183:G183"/>
    <mergeCell ref="B181:O181"/>
    <mergeCell ref="B161:O161"/>
    <mergeCell ref="D166:G166"/>
    <mergeCell ref="D169:G169"/>
    <mergeCell ref="D174:G174"/>
    <mergeCell ref="D186:G186"/>
    <mergeCell ref="C185:G185"/>
    <mergeCell ref="B184:G184"/>
    <mergeCell ref="D175:G175"/>
    <mergeCell ref="D177:G177"/>
    <mergeCell ref="B182:G182"/>
    <mergeCell ref="A179:G179"/>
    <mergeCell ref="D176:G176"/>
    <mergeCell ref="A180:G180"/>
    <mergeCell ref="D191:G191"/>
    <mergeCell ref="D192:G192"/>
    <mergeCell ref="D193:G193"/>
    <mergeCell ref="D188:G188"/>
    <mergeCell ref="D189:G189"/>
    <mergeCell ref="D195:G195"/>
    <mergeCell ref="D196:G196"/>
    <mergeCell ref="D197:G197"/>
    <mergeCell ref="B204:P204"/>
    <mergeCell ref="D199:G199"/>
    <mergeCell ref="D200:G200"/>
    <mergeCell ref="B203:G203"/>
    <mergeCell ref="A201:G201"/>
    <mergeCell ref="C198:G198"/>
    <mergeCell ref="D146:G146"/>
    <mergeCell ref="D141:G141"/>
    <mergeCell ref="D142:G142"/>
    <mergeCell ref="D143:G143"/>
    <mergeCell ref="D145:G145"/>
    <mergeCell ref="D132:G132"/>
    <mergeCell ref="D133:G133"/>
    <mergeCell ref="D120:G120"/>
    <mergeCell ref="D121:G121"/>
    <mergeCell ref="D130:G130"/>
    <mergeCell ref="D131:G131"/>
    <mergeCell ref="D129:G129"/>
  </mergeCells>
  <printOptions/>
  <pageMargins left="0.23" right="0.31" top="0.4" bottom="0.19" header="0.25" footer="0.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MsÚ Zlaté Moravce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ocovayova</dc:creator>
  <cp:keywords/>
  <dc:description/>
  <cp:lastModifiedBy>Horvat Marek</cp:lastModifiedBy>
  <cp:lastPrinted>2012-12-10T07:11:15Z</cp:lastPrinted>
  <dcterms:created xsi:type="dcterms:W3CDTF">2012-10-25T10:17:46Z</dcterms:created>
  <dcterms:modified xsi:type="dcterms:W3CDTF">2012-12-10T07:11:45Z</dcterms:modified>
  <cp:category/>
  <cp:version/>
  <cp:contentType/>
  <cp:contentStatus/>
</cp:coreProperties>
</file>